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A\Desktop\"/>
    </mc:Choice>
  </mc:AlternateContent>
  <bookViews>
    <workbookView xWindow="0" yWindow="0" windowWidth="28800" windowHeight="13590" tabRatio="601" firstSheet="2" activeTab="7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3" l="1"/>
  <c r="H31" i="3"/>
  <c r="F31" i="3"/>
  <c r="H26" i="3"/>
  <c r="G26" i="3"/>
  <c r="F26" i="3"/>
  <c r="H11" i="3"/>
  <c r="G11" i="3"/>
  <c r="F11" i="3"/>
  <c r="F11" i="8"/>
  <c r="E11" i="8"/>
  <c r="D11" i="8"/>
  <c r="F40" i="8"/>
  <c r="E40" i="8"/>
  <c r="F53" i="8"/>
  <c r="E53" i="8"/>
  <c r="F45" i="8"/>
  <c r="E45" i="8"/>
  <c r="F43" i="8"/>
  <c r="E43" i="8"/>
  <c r="F37" i="8"/>
  <c r="E37" i="8"/>
  <c r="D53" i="8"/>
  <c r="D45" i="8"/>
  <c r="D40" i="8"/>
  <c r="D37" i="8"/>
  <c r="B45" i="8"/>
  <c r="B37" i="8"/>
  <c r="B53" i="8"/>
  <c r="B43" i="8"/>
  <c r="B40" i="8"/>
  <c r="D31" i="3"/>
  <c r="D26" i="3"/>
  <c r="D11" i="3"/>
  <c r="C45" i="8"/>
  <c r="C37" i="8"/>
  <c r="C11" i="8"/>
  <c r="C53" i="8"/>
  <c r="C40" i="8"/>
  <c r="E31" i="3"/>
  <c r="E26" i="3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J8" i="10"/>
  <c r="I8" i="10"/>
  <c r="H8" i="10"/>
  <c r="G8" i="10"/>
  <c r="F14" i="10" l="1"/>
  <c r="F22" i="10" s="1"/>
  <c r="F28" i="10" s="1"/>
  <c r="I14" i="10"/>
  <c r="I22" i="10" s="1"/>
  <c r="I28" i="10" s="1"/>
  <c r="I29" i="10" s="1"/>
  <c r="H14" i="10"/>
  <c r="H22" i="10" s="1"/>
  <c r="H28" i="10" s="1"/>
  <c r="H29" i="10" s="1"/>
  <c r="H25" i="3"/>
  <c r="G25" i="3"/>
  <c r="F25" i="3"/>
  <c r="F10" i="8"/>
  <c r="E10" i="8"/>
  <c r="D10" i="8"/>
  <c r="D25" i="3"/>
  <c r="D10" i="3"/>
  <c r="C36" i="8"/>
  <c r="C10" i="8"/>
  <c r="G14" i="10"/>
  <c r="G22" i="10" s="1"/>
  <c r="G28" i="10" s="1"/>
  <c r="E25" i="3"/>
  <c r="J14" i="10"/>
  <c r="J22" i="10" s="1"/>
  <c r="J28" i="10" s="1"/>
  <c r="J29" i="10" s="1"/>
</calcChain>
</file>

<file path=xl/sharedStrings.xml><?xml version="1.0" encoding="utf-8"?>
<sst xmlns="http://schemas.openxmlformats.org/spreadsheetml/2006/main" count="323" uniqueCount="161">
  <si>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</si>
  <si>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</si>
  <si>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</si>
  <si>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</si>
  <si>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</si>
  <si>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</si>
  <si>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</si>
  <si>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</si>
  <si>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</si>
  <si>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</si>
  <si>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</si>
  <si>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</si>
  <si>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</si>
  <si>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</si>
  <si>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</si>
  <si>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</si>
  <si>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</si>
  <si>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</si>
  <si>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</si>
  <si>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</si>
  <si>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</si>
  <si>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</si>
  <si>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</si>
  <si>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</si>
  <si>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</si>
  <si>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</si>
  <si>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</si>
  <si>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</si>
  <si>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</si>
  <si>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</si>
  <si>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</si>
  <si>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</si>
  <si>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</si>
  <si>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</si>
  <si>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</si>
  <si>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</si>
  <si>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</si>
  <si>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</si>
  <si>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</si>
  <si>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</si>
  <si>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</si>
  <si>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</si>
  <si>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</si>
  <si>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</si>
  <si>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</si>
  <si>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</si>
  <si>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</si>
  <si>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</si>
  <si>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</si>
  <si>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</si>
  <si>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</si>
  <si>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</si>
  <si>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</si>
  <si>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</si>
  <si>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</si>
  <si>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</si>
  <si>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</si>
  <si>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</si>
  <si>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</si>
  <si>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</si>
  <si>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</si>
  <si>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</si>
  <si>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</si>
  <si>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</si>
  <si>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</si>
  <si>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</si>
  <si>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</si>
  <si>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</si>
  <si>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</si>
  <si>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</si>
  <si>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</si>
  <si>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</si>
  <si>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</si>
  <si>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</si>
  <si>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</si>
  <si>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 pristojbi po posebnim propisima i naknadama</t>
  </si>
  <si>
    <t>Prihodi od prodaje proizvoda i roba te pruženih usluga i prihodi od donacija</t>
  </si>
  <si>
    <t>Financijski rashodi</t>
  </si>
  <si>
    <t>Naknade građanima</t>
  </si>
  <si>
    <t>Dodatna ulaganja na građevinskim objektima</t>
  </si>
  <si>
    <t>3 Vlastiti prihod</t>
  </si>
  <si>
    <t xml:space="preserve">  '31 Prihod od imovine</t>
  </si>
  <si>
    <t xml:space="preserve">  '31 Prihod od prodaje proizvoda </t>
  </si>
  <si>
    <t>6 Donacije</t>
  </si>
  <si>
    <r>
      <t xml:space="preserve">  </t>
    </r>
    <r>
      <rPr>
        <sz val="10"/>
        <color rgb="FF000000"/>
        <rFont val="Arial"/>
        <family val="2"/>
      </rPr>
      <t>61 Donacije od pravnih i fizičkih osoba</t>
    </r>
  </si>
  <si>
    <t xml:space="preserve">  62 Kapitalne donacije</t>
  </si>
  <si>
    <t>09 Obrazovanje</t>
  </si>
  <si>
    <t>091 Osnovno obrazovanje</t>
  </si>
  <si>
    <t>PROGRAM 1001</t>
  </si>
  <si>
    <t>Program javnih potreba u školstvu</t>
  </si>
  <si>
    <t>Školska natjecanja i smotre</t>
  </si>
  <si>
    <t>Izvor financiranja 1.1</t>
  </si>
  <si>
    <t>Opći prihodi i primici</t>
  </si>
  <si>
    <t>Školska kuhinja</t>
  </si>
  <si>
    <t>Izvor financiranja 4.3.1.</t>
  </si>
  <si>
    <t>Prihod za posebne namjene PK</t>
  </si>
  <si>
    <t>Izvor financviranja 5.2.14</t>
  </si>
  <si>
    <t>Pomoći agencija za plaćanja u poljoprivredi</t>
  </si>
  <si>
    <t>Izvor financiranja 5.2.9.</t>
  </si>
  <si>
    <t>Pomoć ministarstva za demografiju mlade im socijalnu</t>
  </si>
  <si>
    <t>Izvor financiranja 5.7.1.</t>
  </si>
  <si>
    <t>Pomoći iz gradskih i općinskih proračuna</t>
  </si>
  <si>
    <t>Izvor financiranja 5.2.2</t>
  </si>
  <si>
    <t>Pomoći -PK</t>
  </si>
  <si>
    <t>Izvor financiranja 5.2.2.</t>
  </si>
  <si>
    <t>Pomoći PK</t>
  </si>
  <si>
    <t>Naknade građanima i kuanstvima</t>
  </si>
  <si>
    <t>Redovni program OŠ</t>
  </si>
  <si>
    <t>Izvor financiranja 1.2.</t>
  </si>
  <si>
    <t>Opći prihodi osnovne škole</t>
  </si>
  <si>
    <t xml:space="preserve">Dodatna ulaganja u objekte </t>
  </si>
  <si>
    <t>Izvor financiranja 3.1.1.</t>
  </si>
  <si>
    <t>Vlastiti prihod</t>
  </si>
  <si>
    <t>Rashodi za nabavu proizvodne dugotrajne imovine</t>
  </si>
  <si>
    <t>Prihodi za posebne namjene PK</t>
  </si>
  <si>
    <t>Knjige</t>
  </si>
  <si>
    <t>Izvor fianciranja 6.1.1.</t>
  </si>
  <si>
    <t>Tekuće donacije PK</t>
  </si>
  <si>
    <t>Ulaganja u objekte školstva</t>
  </si>
  <si>
    <t>Rashodi za usluge</t>
  </si>
  <si>
    <t>Ulaganja u objekte školstva potres</t>
  </si>
  <si>
    <t>Izvor financiranja 6.2.1.</t>
  </si>
  <si>
    <t>Kapitalne donacije PK</t>
  </si>
  <si>
    <t>Osiguravanje pomoćnika u nastavi</t>
  </si>
  <si>
    <t>Višak prihoda</t>
  </si>
  <si>
    <t>Preneseni višak</t>
  </si>
  <si>
    <t xml:space="preserve">   92 Višak prihoda</t>
  </si>
  <si>
    <t xml:space="preserve">  92 Višak prihoda</t>
  </si>
  <si>
    <t>Izvor financiranja 5.2.25</t>
  </si>
  <si>
    <t>Pomoć iz dražavnog proračuna-obnova</t>
  </si>
  <si>
    <r>
      <t xml:space="preserve">   </t>
    </r>
    <r>
      <rPr>
        <sz val="10"/>
        <color rgb="FF000000"/>
        <rFont val="Arial"/>
        <family val="2"/>
      </rPr>
      <t>5.7.1 Pomoći iz gradskih proračuna  PK</t>
    </r>
  </si>
  <si>
    <t xml:space="preserve">  4.3.1 Ostali prihodi za posebne namjene</t>
  </si>
  <si>
    <t xml:space="preserve">   3.1.1. Prihodi od prodaje proizvoda</t>
  </si>
  <si>
    <t xml:space="preserve">   3.1.1 Prihod od imovine</t>
  </si>
  <si>
    <t xml:space="preserve">  1.1 Opći prihodi i primici</t>
  </si>
  <si>
    <t xml:space="preserve">  1.2 Opći prihodi osnovne škole</t>
  </si>
  <si>
    <t xml:space="preserve">   5.2.2 Pomoći PK</t>
  </si>
  <si>
    <t xml:space="preserve">   5.2.3 Ostale pomoći od    međunarodnih organizacija</t>
  </si>
  <si>
    <t xml:space="preserve">   5.2.5 Pomoći MZO</t>
  </si>
  <si>
    <t xml:space="preserve">   5.2.14 Pomoći Ministarstva za demografiju, obitelj, mlade i socijalnu</t>
  </si>
  <si>
    <r>
      <t xml:space="preserve">   </t>
    </r>
    <r>
      <rPr>
        <sz val="10"/>
        <color rgb="FF000000"/>
        <rFont val="Arial"/>
        <family val="2"/>
      </rPr>
      <t>5.7.1 Pomoći iz gradskih proračuna PK</t>
    </r>
  </si>
  <si>
    <t xml:space="preserve">   5.2.9  Pomoći Agencija za plaćanja u poljoprivredi</t>
  </si>
  <si>
    <t xml:space="preserve">  5.2.14  Pomoći ministarstva za demografiju, obitelj mlade i socijalnu</t>
  </si>
  <si>
    <t xml:space="preserve">  6.2.1  Kapitalne donacije</t>
  </si>
  <si>
    <t xml:space="preserve">  5.2.25 Pomoći iz državnog proračuna obnova</t>
  </si>
  <si>
    <t xml:space="preserve">   5.2.9 Pomoći Agencija za plaćanja u poljoprivredi</t>
  </si>
  <si>
    <t xml:space="preserve">   5.2.25 Pomoći iz državnog proračuna obnova</t>
  </si>
  <si>
    <t>AKTIVNOST A1000007</t>
  </si>
  <si>
    <t>AKTIVNOST A1000010</t>
  </si>
  <si>
    <t>AKTIVNOST A1000014</t>
  </si>
  <si>
    <t>KAPITALNI PROJEKT K100002</t>
  </si>
  <si>
    <t>KAPITALNI PROJEKT K100007</t>
  </si>
  <si>
    <t>TEKUĆI PROJEKT K100004</t>
  </si>
  <si>
    <t>OSNOVNA ŠKOLA IVAN GORAN KOVAČIĆ GORA OIB:52208131924</t>
  </si>
  <si>
    <t>rashodi poslovanja</t>
  </si>
  <si>
    <t>izvor financiranja 5.2.3</t>
  </si>
  <si>
    <t>pomoći EU PK</t>
  </si>
  <si>
    <t>rashodi za dodatna ulaganja na nefinancijskoj imovini</t>
  </si>
  <si>
    <t>rashodi za nabavu proizvedene dug imovine</t>
  </si>
  <si>
    <t>rashodi za dodatna ulaganja na nefin imovini</t>
  </si>
  <si>
    <r>
      <t xml:space="preserve">  </t>
    </r>
    <r>
      <rPr>
        <sz val="10"/>
        <color rgb="FF000000"/>
        <rFont val="Arial"/>
        <family val="2"/>
      </rPr>
      <t>6.1.1  tekuće donacije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</si>
</sst>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vertical="center" wrapText="1"/>
    </xf>
    <xf numFmtId="0" fontId="23" fillId="0" borderId="3" xfId="0" applyFont="1" applyBorder="1" applyAlignment="1">
      <alignment horizontal="left" vertical="center" wrapText="1"/>
    </xf>
    <xf numFmtId="0" fontId="8" fillId="0" borderId="0" xfId="0" applyFont="1"/>
    <xf numFmtId="2" fontId="3" fillId="2" borderId="3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25" fillId="2" borderId="4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26" fillId="2" borderId="4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2" fontId="3" fillId="2" borderId="4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24" fillId="0" borderId="3" xfId="0" applyFont="1" applyBorder="1" applyAlignment="1">
      <alignment horizontal="left" vertical="center" wrapText="1"/>
    </xf>
    <xf numFmtId="2" fontId="0" fillId="0" borderId="0" xfId="0" applyNumberFormat="1"/>
    <xf numFmtId="2" fontId="27" fillId="2" borderId="3" xfId="0" applyNumberFormat="1" applyFont="1" applyFill="1" applyBorder="1" applyAlignment="1">
      <alignment horizontal="right"/>
    </xf>
    <xf numFmtId="0" fontId="1" fillId="0" borderId="0" xfId="0" applyFont="1"/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28" fillId="5" borderId="0" xfId="0" applyFont="1" applyFill="1"/>
    <xf numFmtId="0" fontId="29" fillId="5" borderId="0" xfId="0" applyFont="1" applyFill="1"/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0" fillId="5" borderId="0" xfId="0" applyFill="1"/>
    <xf numFmtId="2" fontId="0" fillId="0" borderId="3" xfId="0" applyNumberFormat="1" applyBorder="1"/>
    <xf numFmtId="2" fontId="1" fillId="0" borderId="3" xfId="0" applyNumberFormat="1" applyFont="1" applyBorder="1"/>
    <xf numFmtId="0" fontId="0" fillId="2" borderId="0" xfId="0" applyFill="1"/>
    <xf numFmtId="2" fontId="33" fillId="0" borderId="3" xfId="0" applyNumberFormat="1" applyFont="1" applyBorder="1"/>
    <xf numFmtId="2" fontId="33" fillId="2" borderId="3" xfId="0" applyNumberFormat="1" applyFont="1" applyFill="1" applyBorder="1"/>
    <xf numFmtId="2" fontId="27" fillId="2" borderId="3" xfId="0" applyNumberFormat="1" applyFont="1" applyFill="1" applyBorder="1" applyAlignment="1">
      <alignment horizontal="right" wrapText="1"/>
    </xf>
    <xf numFmtId="2" fontId="6" fillId="5" borderId="3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2" fontId="3" fillId="5" borderId="4" xfId="0" applyNumberFormat="1" applyFont="1" applyFill="1" applyBorder="1" applyAlignment="1">
      <alignment horizontal="right"/>
    </xf>
    <xf numFmtId="2" fontId="3" fillId="5" borderId="3" xfId="0" applyNumberFormat="1" applyFont="1" applyFill="1" applyBorder="1" applyAlignment="1">
      <alignment horizontal="right"/>
    </xf>
    <xf numFmtId="0" fontId="0" fillId="6" borderId="0" xfId="0" applyFill="1"/>
    <xf numFmtId="0" fontId="21" fillId="5" borderId="3" xfId="0" applyFont="1" applyFill="1" applyBorder="1" applyAlignment="1">
      <alignment horizontal="left" vertical="center"/>
    </xf>
    <xf numFmtId="0" fontId="21" fillId="5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0" fontId="22" fillId="5" borderId="3" xfId="0" quotePrefix="1" applyFont="1" applyFill="1" applyBorder="1" applyAlignment="1">
      <alignment horizontal="left" vertical="center"/>
    </xf>
    <xf numFmtId="4" fontId="27" fillId="5" borderId="4" xfId="0" applyNumberFormat="1" applyFont="1" applyFill="1" applyBorder="1" applyAlignment="1">
      <alignment horizontal="right"/>
    </xf>
    <xf numFmtId="4" fontId="27" fillId="5" borderId="3" xfId="0" applyNumberFormat="1" applyFont="1" applyFill="1" applyBorder="1" applyAlignment="1">
      <alignment horizontal="right"/>
    </xf>
    <xf numFmtId="2" fontId="27" fillId="5" borderId="3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left" vertical="center" wrapText="1"/>
    </xf>
    <xf numFmtId="2" fontId="27" fillId="5" borderId="3" xfId="0" applyNumberFormat="1" applyFont="1" applyFill="1" applyBorder="1" applyAlignment="1">
      <alignment horizontal="right" wrapText="1"/>
    </xf>
    <xf numFmtId="2" fontId="27" fillId="5" borderId="4" xfId="0" applyNumberFormat="1" applyFont="1" applyFill="1" applyBorder="1" applyAlignment="1">
      <alignment horizontal="right"/>
    </xf>
    <xf numFmtId="0" fontId="9" fillId="6" borderId="3" xfId="0" applyFont="1" applyFill="1" applyBorder="1" applyAlignment="1">
      <alignment horizontal="left" vertical="center" wrapText="1"/>
    </xf>
    <xf numFmtId="4" fontId="3" fillId="6" borderId="4" xfId="0" applyNumberFormat="1" applyFont="1" applyFill="1" applyBorder="1" applyAlignment="1">
      <alignment horizontal="right"/>
    </xf>
    <xf numFmtId="4" fontId="3" fillId="6" borderId="3" xfId="0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0" fontId="30" fillId="4" borderId="4" xfId="0" applyFont="1" applyFill="1" applyBorder="1" applyAlignment="1">
      <alignment horizontal="left" vertical="center" wrapText="1"/>
    </xf>
    <xf numFmtId="2" fontId="22" fillId="4" borderId="3" xfId="0" applyNumberFormat="1" applyFont="1" applyFill="1" applyBorder="1" applyAlignment="1">
      <alignment horizontal="right"/>
    </xf>
    <xf numFmtId="2" fontId="22" fillId="4" borderId="1" xfId="0" applyNumberFormat="1" applyFont="1" applyFill="1" applyBorder="1" applyAlignment="1">
      <alignment horizontal="right"/>
    </xf>
    <xf numFmtId="2" fontId="22" fillId="4" borderId="3" xfId="0" applyNumberFormat="1" applyFont="1" applyFill="1" applyBorder="1" applyAlignment="1">
      <alignment horizontal="right" wrapText="1"/>
    </xf>
    <xf numFmtId="2" fontId="9" fillId="4" borderId="3" xfId="0" applyNumberFormat="1" applyFont="1" applyFill="1" applyBorder="1" applyAlignment="1">
      <alignment horizontal="right"/>
    </xf>
    <xf numFmtId="2" fontId="9" fillId="4" borderId="1" xfId="0" applyNumberFormat="1" applyFont="1" applyFill="1" applyBorder="1" applyAlignment="1">
      <alignment horizontal="right"/>
    </xf>
    <xf numFmtId="2" fontId="29" fillId="4" borderId="3" xfId="0" applyNumberFormat="1" applyFont="1" applyFill="1" applyBorder="1"/>
    <xf numFmtId="0" fontId="32" fillId="4" borderId="4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 indent="1"/>
    </xf>
    <xf numFmtId="0" fontId="31" fillId="4" borderId="2" xfId="0" applyFont="1" applyFill="1" applyBorder="1" applyAlignment="1">
      <alignment horizontal="left" vertical="center" wrapText="1" indent="1"/>
    </xf>
    <xf numFmtId="0" fontId="31" fillId="4" borderId="4" xfId="0" applyFont="1" applyFill="1" applyBorder="1" applyAlignment="1">
      <alignment horizontal="left" vertical="center" wrapText="1" indent="1"/>
    </xf>
    <xf numFmtId="2" fontId="28" fillId="4" borderId="3" xfId="0" applyNumberFormat="1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2" fontId="27" fillId="3" borderId="3" xfId="0" applyNumberFormat="1" applyFont="1" applyFill="1" applyBorder="1" applyAlignment="1">
      <alignment horizontal="right"/>
    </xf>
    <xf numFmtId="2" fontId="27" fillId="3" borderId="1" xfId="0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2" xfId="0" applyFont="1" applyBorder="1"/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30" fillId="4" borderId="1" xfId="0" applyFont="1" applyFill="1" applyBorder="1" applyAlignment="1">
      <alignment horizontal="left" vertical="center" wrapText="1" indent="1"/>
    </xf>
    <xf numFmtId="0" fontId="31" fillId="4" borderId="2" xfId="0" applyFont="1" applyFill="1" applyBorder="1" applyAlignment="1">
      <alignment horizontal="left" vertical="center" wrapText="1" indent="1"/>
    </xf>
    <xf numFmtId="0" fontId="31" fillId="4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F10" sqref="F10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54" t="s">
        <v>31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ht="18" x14ac:dyDescent="0.25">
      <c r="A2" s="4"/>
      <c r="B2" s="4"/>
      <c r="C2" s="4"/>
      <c r="D2" s="172" t="s">
        <v>153</v>
      </c>
      <c r="E2" s="173"/>
      <c r="F2" s="173"/>
      <c r="G2" s="173"/>
      <c r="H2" s="173"/>
      <c r="I2" s="173"/>
      <c r="J2" s="4"/>
    </row>
    <row r="3" spans="1:10" ht="15.75" x14ac:dyDescent="0.25">
      <c r="A3" s="154" t="s">
        <v>19</v>
      </c>
      <c r="B3" s="154"/>
      <c r="C3" s="154"/>
      <c r="D3" s="154"/>
      <c r="E3" s="154"/>
      <c r="F3" s="154"/>
      <c r="G3" s="154"/>
      <c r="H3" s="154"/>
      <c r="I3" s="167"/>
      <c r="J3" s="167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54" t="s">
        <v>25</v>
      </c>
      <c r="B5" s="155"/>
      <c r="C5" s="155"/>
      <c r="D5" s="155"/>
      <c r="E5" s="155"/>
      <c r="F5" s="155"/>
      <c r="G5" s="155"/>
      <c r="H5" s="155"/>
      <c r="I5" s="155"/>
      <c r="J5" s="155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1" t="s">
        <v>36</v>
      </c>
    </row>
    <row r="7" spans="1:10" ht="25.5" x14ac:dyDescent="0.25">
      <c r="A7" s="27"/>
      <c r="B7" s="28"/>
      <c r="C7" s="28"/>
      <c r="D7" s="29"/>
      <c r="E7" s="30"/>
      <c r="F7" s="3" t="s">
        <v>37</v>
      </c>
      <c r="G7" s="3" t="s">
        <v>35</v>
      </c>
      <c r="H7" s="3" t="s">
        <v>45</v>
      </c>
      <c r="I7" s="3" t="s">
        <v>46</v>
      </c>
      <c r="J7" s="3" t="s">
        <v>47</v>
      </c>
    </row>
    <row r="8" spans="1:10" x14ac:dyDescent="0.25">
      <c r="A8" s="159" t="s">
        <v>0</v>
      </c>
      <c r="B8" s="153"/>
      <c r="C8" s="153"/>
      <c r="D8" s="153"/>
      <c r="E8" s="168"/>
      <c r="F8" s="77">
        <v>499554</v>
      </c>
      <c r="G8" s="77">
        <f t="shared" ref="G8:J8" si="0">G9+G10</f>
        <v>739611.29</v>
      </c>
      <c r="H8" s="77">
        <f t="shared" si="0"/>
        <v>761145.47</v>
      </c>
      <c r="I8" s="77">
        <f t="shared" si="0"/>
        <v>761145.47</v>
      </c>
      <c r="J8" s="77">
        <f t="shared" si="0"/>
        <v>761145.47</v>
      </c>
    </row>
    <row r="9" spans="1:10" x14ac:dyDescent="0.25">
      <c r="A9" s="169" t="s">
        <v>39</v>
      </c>
      <c r="B9" s="170"/>
      <c r="C9" s="170"/>
      <c r="D9" s="170"/>
      <c r="E9" s="166"/>
      <c r="F9" s="78">
        <v>499554</v>
      </c>
      <c r="G9" s="78">
        <v>739611.29</v>
      </c>
      <c r="H9" s="78">
        <v>761145.47</v>
      </c>
      <c r="I9" s="78">
        <v>761145.47</v>
      </c>
      <c r="J9" s="78">
        <v>761145.47</v>
      </c>
    </row>
    <row r="10" spans="1:10" x14ac:dyDescent="0.25">
      <c r="A10" s="165" t="s">
        <v>40</v>
      </c>
      <c r="B10" s="166"/>
      <c r="C10" s="166"/>
      <c r="D10" s="166"/>
      <c r="E10" s="166"/>
      <c r="F10" s="78">
        <v>0</v>
      </c>
      <c r="G10" s="78">
        <v>0</v>
      </c>
      <c r="H10" s="78">
        <v>0</v>
      </c>
      <c r="I10" s="78">
        <v>0</v>
      </c>
      <c r="J10" s="78">
        <v>0</v>
      </c>
    </row>
    <row r="11" spans="1:10" x14ac:dyDescent="0.25">
      <c r="A11" s="32" t="s">
        <v>1</v>
      </c>
      <c r="B11" s="41"/>
      <c r="C11" s="41"/>
      <c r="D11" s="41"/>
      <c r="E11" s="41"/>
      <c r="F11" s="77">
        <v>499554</v>
      </c>
      <c r="G11" s="77">
        <f t="shared" ref="G11:J11" si="1">G12+G13</f>
        <v>739611.29</v>
      </c>
      <c r="H11" s="77">
        <f t="shared" si="1"/>
        <v>761145.47</v>
      </c>
      <c r="I11" s="77">
        <f t="shared" si="1"/>
        <v>761145.47</v>
      </c>
      <c r="J11" s="77">
        <f t="shared" si="1"/>
        <v>761145.47</v>
      </c>
    </row>
    <row r="12" spans="1:10" x14ac:dyDescent="0.25">
      <c r="A12" s="171" t="s">
        <v>41</v>
      </c>
      <c r="B12" s="170"/>
      <c r="C12" s="170"/>
      <c r="D12" s="170"/>
      <c r="E12" s="170"/>
      <c r="F12" s="78">
        <v>429183.71</v>
      </c>
      <c r="G12" s="78">
        <v>690002.06</v>
      </c>
      <c r="H12" s="78">
        <v>711536.24</v>
      </c>
      <c r="I12" s="78">
        <v>711536.24</v>
      </c>
      <c r="J12" s="79">
        <v>711536.24</v>
      </c>
    </row>
    <row r="13" spans="1:10" x14ac:dyDescent="0.25">
      <c r="A13" s="165" t="s">
        <v>42</v>
      </c>
      <c r="B13" s="166"/>
      <c r="C13" s="166"/>
      <c r="D13" s="166"/>
      <c r="E13" s="166"/>
      <c r="F13" s="78">
        <v>70370.289999999994</v>
      </c>
      <c r="G13" s="78">
        <v>49609.23</v>
      </c>
      <c r="H13" s="78">
        <v>49609.23</v>
      </c>
      <c r="I13" s="78">
        <v>49609.23</v>
      </c>
      <c r="J13" s="79">
        <v>49609.23</v>
      </c>
    </row>
    <row r="14" spans="1:10" x14ac:dyDescent="0.25">
      <c r="A14" s="152" t="s">
        <v>66</v>
      </c>
      <c r="B14" s="153"/>
      <c r="C14" s="153"/>
      <c r="D14" s="153"/>
      <c r="E14" s="153"/>
      <c r="F14" s="77">
        <f>F8-F11</f>
        <v>0</v>
      </c>
      <c r="G14" s="77">
        <f t="shared" ref="G14:J14" si="2">G8-G11</f>
        <v>0</v>
      </c>
      <c r="H14" s="77">
        <f t="shared" si="2"/>
        <v>0</v>
      </c>
      <c r="I14" s="77">
        <f t="shared" si="2"/>
        <v>0</v>
      </c>
      <c r="J14" s="77">
        <f t="shared" si="2"/>
        <v>0</v>
      </c>
    </row>
    <row r="15" spans="1:10" ht="18" x14ac:dyDescent="0.25">
      <c r="A15" s="4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154" t="s">
        <v>26</v>
      </c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0" ht="18" x14ac:dyDescent="0.25">
      <c r="A17" s="4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7"/>
      <c r="B18" s="28"/>
      <c r="C18" s="28"/>
      <c r="D18" s="29"/>
      <c r="E18" s="30"/>
      <c r="F18" s="3" t="s">
        <v>37</v>
      </c>
      <c r="G18" s="3" t="s">
        <v>35</v>
      </c>
      <c r="H18" s="3" t="s">
        <v>45</v>
      </c>
      <c r="I18" s="3" t="s">
        <v>46</v>
      </c>
      <c r="J18" s="3" t="s">
        <v>47</v>
      </c>
    </row>
    <row r="19" spans="1:10" x14ac:dyDescent="0.25">
      <c r="A19" s="165" t="s">
        <v>43</v>
      </c>
      <c r="B19" s="166"/>
      <c r="C19" s="166"/>
      <c r="D19" s="166"/>
      <c r="E19" s="166"/>
      <c r="F19" s="78"/>
      <c r="G19" s="78"/>
      <c r="H19" s="78"/>
      <c r="I19" s="78"/>
      <c r="J19" s="79"/>
    </row>
    <row r="20" spans="1:10" x14ac:dyDescent="0.25">
      <c r="A20" s="165" t="s">
        <v>44</v>
      </c>
      <c r="B20" s="166"/>
      <c r="C20" s="166"/>
      <c r="D20" s="166"/>
      <c r="E20" s="166"/>
      <c r="F20" s="78"/>
      <c r="G20" s="78"/>
      <c r="H20" s="78"/>
      <c r="I20" s="78"/>
      <c r="J20" s="79"/>
    </row>
    <row r="21" spans="1:10" x14ac:dyDescent="0.25">
      <c r="A21" s="152" t="s">
        <v>2</v>
      </c>
      <c r="B21" s="153"/>
      <c r="C21" s="153"/>
      <c r="D21" s="153"/>
      <c r="E21" s="153"/>
      <c r="F21" s="77">
        <f>F19-F20</f>
        <v>0</v>
      </c>
      <c r="G21" s="77">
        <f t="shared" ref="G21:J21" si="3">G19-G20</f>
        <v>0</v>
      </c>
      <c r="H21" s="77">
        <f t="shared" si="3"/>
        <v>0</v>
      </c>
      <c r="I21" s="77">
        <f t="shared" si="3"/>
        <v>0</v>
      </c>
      <c r="J21" s="77">
        <f t="shared" si="3"/>
        <v>0</v>
      </c>
    </row>
    <row r="22" spans="1:10" x14ac:dyDescent="0.25">
      <c r="A22" s="152" t="s">
        <v>67</v>
      </c>
      <c r="B22" s="153"/>
      <c r="C22" s="153"/>
      <c r="D22" s="153"/>
      <c r="E22" s="153"/>
      <c r="F22" s="77">
        <f>F14+F21</f>
        <v>0</v>
      </c>
      <c r="G22" s="77">
        <f t="shared" ref="G22:J22" si="4">G14+G21</f>
        <v>0</v>
      </c>
      <c r="H22" s="77">
        <f t="shared" si="4"/>
        <v>0</v>
      </c>
      <c r="I22" s="77">
        <f t="shared" si="4"/>
        <v>0</v>
      </c>
      <c r="J22" s="77">
        <f t="shared" si="4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154" t="s">
        <v>68</v>
      </c>
      <c r="B24" s="155"/>
      <c r="C24" s="155"/>
      <c r="D24" s="155"/>
      <c r="E24" s="155"/>
      <c r="F24" s="155"/>
      <c r="G24" s="155"/>
      <c r="H24" s="155"/>
      <c r="I24" s="155"/>
      <c r="J24" s="155"/>
    </row>
    <row r="25" spans="1:10" ht="15.75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25.5" x14ac:dyDescent="0.25">
      <c r="A26" s="27"/>
      <c r="B26" s="28"/>
      <c r="C26" s="28"/>
      <c r="D26" s="29"/>
      <c r="E26" s="30"/>
      <c r="F26" s="3" t="s">
        <v>37</v>
      </c>
      <c r="G26" s="3" t="s">
        <v>35</v>
      </c>
      <c r="H26" s="3" t="s">
        <v>45</v>
      </c>
      <c r="I26" s="3" t="s">
        <v>46</v>
      </c>
      <c r="J26" s="3" t="s">
        <v>47</v>
      </c>
    </row>
    <row r="27" spans="1:10" ht="15" customHeight="1" x14ac:dyDescent="0.25">
      <c r="A27" s="156" t="s">
        <v>69</v>
      </c>
      <c r="B27" s="157"/>
      <c r="C27" s="157"/>
      <c r="D27" s="157"/>
      <c r="E27" s="158"/>
      <c r="F27" s="80">
        <v>0</v>
      </c>
      <c r="G27" s="80">
        <v>0</v>
      </c>
      <c r="H27" s="80">
        <v>0</v>
      </c>
      <c r="I27" s="80">
        <v>0</v>
      </c>
      <c r="J27" s="81">
        <v>0</v>
      </c>
    </row>
    <row r="28" spans="1:10" ht="15" customHeight="1" x14ac:dyDescent="0.25">
      <c r="A28" s="152" t="s">
        <v>70</v>
      </c>
      <c r="B28" s="153"/>
      <c r="C28" s="153"/>
      <c r="D28" s="153"/>
      <c r="E28" s="153"/>
      <c r="F28" s="82">
        <f>F22+F27</f>
        <v>0</v>
      </c>
      <c r="G28" s="82">
        <f t="shared" ref="G28:J28" si="5">G22+G27</f>
        <v>0</v>
      </c>
      <c r="H28" s="82">
        <f t="shared" si="5"/>
        <v>0</v>
      </c>
      <c r="I28" s="82">
        <f t="shared" si="5"/>
        <v>0</v>
      </c>
      <c r="J28" s="83">
        <f t="shared" si="5"/>
        <v>0</v>
      </c>
    </row>
    <row r="29" spans="1:10" ht="45" customHeight="1" x14ac:dyDescent="0.25">
      <c r="A29" s="159" t="s">
        <v>71</v>
      </c>
      <c r="B29" s="160"/>
      <c r="C29" s="160"/>
      <c r="D29" s="160"/>
      <c r="E29" s="161"/>
      <c r="F29" s="82"/>
      <c r="G29" s="82"/>
      <c r="H29" s="82">
        <f t="shared" ref="H29:J29" si="6">H14+H21+H27-H28</f>
        <v>0</v>
      </c>
      <c r="I29" s="82">
        <f t="shared" si="6"/>
        <v>0</v>
      </c>
      <c r="J29" s="83">
        <f t="shared" si="6"/>
        <v>0</v>
      </c>
    </row>
    <row r="30" spans="1:10" ht="15.75" x14ac:dyDescent="0.25">
      <c r="A30" s="42"/>
      <c r="B30" s="43"/>
      <c r="C30" s="43"/>
      <c r="D30" s="43"/>
      <c r="E30" s="43"/>
      <c r="F30" s="43"/>
      <c r="G30" s="43"/>
      <c r="H30" s="43"/>
      <c r="I30" s="43"/>
      <c r="J30" s="43"/>
    </row>
    <row r="31" spans="1:10" ht="15.75" x14ac:dyDescent="0.25">
      <c r="A31" s="162" t="s">
        <v>65</v>
      </c>
      <c r="B31" s="162"/>
      <c r="C31" s="162"/>
      <c r="D31" s="162"/>
      <c r="E31" s="162"/>
      <c r="F31" s="162"/>
      <c r="G31" s="162"/>
      <c r="H31" s="162"/>
      <c r="I31" s="162"/>
      <c r="J31" s="162"/>
    </row>
    <row r="32" spans="1:10" ht="18" x14ac:dyDescent="0.25">
      <c r="A32" s="44"/>
      <c r="B32" s="45"/>
      <c r="C32" s="45"/>
      <c r="D32" s="45"/>
      <c r="E32" s="45"/>
      <c r="F32" s="45"/>
      <c r="G32" s="45"/>
      <c r="H32" s="46"/>
      <c r="I32" s="46"/>
      <c r="J32" s="46"/>
    </row>
    <row r="33" spans="1:10" ht="25.5" x14ac:dyDescent="0.25">
      <c r="A33" s="47"/>
      <c r="B33" s="48"/>
      <c r="C33" s="48"/>
      <c r="D33" s="49"/>
      <c r="E33" s="50"/>
      <c r="F33" s="51" t="s">
        <v>37</v>
      </c>
      <c r="G33" s="51" t="s">
        <v>35</v>
      </c>
      <c r="H33" s="51" t="s">
        <v>45</v>
      </c>
      <c r="I33" s="51" t="s">
        <v>46</v>
      </c>
      <c r="J33" s="51" t="s">
        <v>47</v>
      </c>
    </row>
    <row r="34" spans="1:10" x14ac:dyDescent="0.25">
      <c r="A34" s="156" t="s">
        <v>69</v>
      </c>
      <c r="B34" s="157"/>
      <c r="C34" s="157"/>
      <c r="D34" s="157"/>
      <c r="E34" s="158"/>
      <c r="F34" s="80">
        <v>0</v>
      </c>
      <c r="G34" s="80">
        <f>F37</f>
        <v>0</v>
      </c>
      <c r="H34" s="80">
        <f>G37</f>
        <v>0</v>
      </c>
      <c r="I34" s="80">
        <f>H37</f>
        <v>0</v>
      </c>
      <c r="J34" s="81">
        <f>I37</f>
        <v>0</v>
      </c>
    </row>
    <row r="35" spans="1:10" ht="28.5" customHeight="1" x14ac:dyDescent="0.25">
      <c r="A35" s="156" t="s">
        <v>72</v>
      </c>
      <c r="B35" s="157"/>
      <c r="C35" s="157"/>
      <c r="D35" s="157"/>
      <c r="E35" s="158"/>
      <c r="F35" s="80">
        <v>0</v>
      </c>
      <c r="G35" s="80">
        <v>0</v>
      </c>
      <c r="H35" s="80">
        <v>0</v>
      </c>
      <c r="I35" s="80">
        <v>0</v>
      </c>
      <c r="J35" s="81">
        <v>0</v>
      </c>
    </row>
    <row r="36" spans="1:10" x14ac:dyDescent="0.25">
      <c r="A36" s="156" t="s">
        <v>73</v>
      </c>
      <c r="B36" s="163"/>
      <c r="C36" s="163"/>
      <c r="D36" s="163"/>
      <c r="E36" s="164"/>
      <c r="F36" s="80">
        <v>0</v>
      </c>
      <c r="G36" s="80">
        <v>0</v>
      </c>
      <c r="H36" s="80">
        <v>0</v>
      </c>
      <c r="I36" s="80">
        <v>0</v>
      </c>
      <c r="J36" s="81">
        <v>0</v>
      </c>
    </row>
    <row r="37" spans="1:10" ht="15" customHeight="1" x14ac:dyDescent="0.25">
      <c r="A37" s="152" t="s">
        <v>70</v>
      </c>
      <c r="B37" s="153"/>
      <c r="C37" s="153"/>
      <c r="D37" s="153"/>
      <c r="E37" s="153"/>
      <c r="F37" s="84">
        <f>F34-F35+F36</f>
        <v>0</v>
      </c>
      <c r="G37" s="84">
        <f t="shared" ref="G37:J37" si="7">G34-G35+G36</f>
        <v>0</v>
      </c>
      <c r="H37" s="84">
        <f t="shared" si="7"/>
        <v>0</v>
      </c>
      <c r="I37" s="84">
        <f t="shared" si="7"/>
        <v>0</v>
      </c>
      <c r="J37" s="85">
        <f t="shared" si="7"/>
        <v>0</v>
      </c>
    </row>
    <row r="38" spans="1:10" ht="17.25" customHeight="1" x14ac:dyDescent="0.25"/>
    <row r="39" spans="1:10" x14ac:dyDescent="0.25">
      <c r="A39" s="150" t="s">
        <v>38</v>
      </c>
      <c r="B39" s="151"/>
      <c r="C39" s="151"/>
      <c r="D39" s="151"/>
      <c r="E39" s="151"/>
      <c r="F39" s="151"/>
      <c r="G39" s="151"/>
      <c r="H39" s="151"/>
      <c r="I39" s="151"/>
      <c r="J39" s="151"/>
    </row>
    <row r="40" spans="1:10" ht="9" customHeight="1" x14ac:dyDescent="0.25"/>
  </sheetData>
  <mergeCells count="25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D2:I2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="130" zoomScaleNormal="130" workbookViewId="0">
      <selection activeCell="D16" sqref="D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9" ht="42" customHeight="1" x14ac:dyDescent="0.25">
      <c r="A1" s="154" t="s">
        <v>31</v>
      </c>
      <c r="B1" s="154"/>
      <c r="C1" s="154"/>
      <c r="D1" s="154"/>
      <c r="E1" s="154"/>
      <c r="F1" s="154"/>
      <c r="G1" s="154"/>
      <c r="H1" s="154"/>
    </row>
    <row r="2" spans="1:19" ht="18" customHeight="1" x14ac:dyDescent="0.25">
      <c r="A2" s="4"/>
      <c r="B2" s="4"/>
      <c r="C2" s="175" t="s">
        <v>153</v>
      </c>
      <c r="D2" s="176"/>
      <c r="E2" s="176"/>
      <c r="F2" s="176"/>
      <c r="G2" s="176"/>
      <c r="H2" s="176"/>
    </row>
    <row r="3" spans="1:19" ht="15.75" customHeight="1" x14ac:dyDescent="0.25">
      <c r="A3" s="154" t="s">
        <v>19</v>
      </c>
      <c r="B3" s="154"/>
      <c r="C3" s="154"/>
      <c r="D3" s="154"/>
      <c r="E3" s="154"/>
      <c r="F3" s="154"/>
      <c r="G3" s="154"/>
      <c r="H3" s="154"/>
    </row>
    <row r="4" spans="1:19" ht="18" x14ac:dyDescent="0.25">
      <c r="A4" s="4"/>
      <c r="B4" s="4"/>
      <c r="C4" s="4"/>
      <c r="D4" s="4"/>
      <c r="E4" s="4"/>
      <c r="F4" s="4"/>
      <c r="G4" s="5"/>
      <c r="H4" s="5"/>
    </row>
    <row r="5" spans="1:19" ht="18" customHeight="1" x14ac:dyDescent="0.25">
      <c r="A5" s="154" t="s">
        <v>4</v>
      </c>
      <c r="B5" s="154"/>
      <c r="C5" s="154"/>
      <c r="D5" s="154"/>
      <c r="E5" s="154"/>
      <c r="F5" s="154"/>
      <c r="G5" s="154"/>
      <c r="H5" s="154"/>
    </row>
    <row r="6" spans="1:19" ht="18" x14ac:dyDescent="0.25">
      <c r="A6" s="4"/>
      <c r="B6" s="4"/>
      <c r="C6" s="4"/>
      <c r="D6" s="4"/>
      <c r="E6" s="4"/>
      <c r="F6" s="4"/>
      <c r="G6" s="5"/>
      <c r="H6" s="5"/>
    </row>
    <row r="7" spans="1:19" ht="15.75" customHeight="1" x14ac:dyDescent="0.25">
      <c r="A7" s="154" t="s">
        <v>48</v>
      </c>
      <c r="B7" s="154"/>
      <c r="C7" s="154"/>
      <c r="D7" s="154"/>
      <c r="E7" s="154"/>
      <c r="F7" s="154"/>
      <c r="G7" s="154"/>
      <c r="H7" s="154"/>
    </row>
    <row r="8" spans="1:19" ht="18" x14ac:dyDescent="0.25">
      <c r="A8" s="4"/>
      <c r="B8" s="4"/>
      <c r="C8" s="4"/>
      <c r="D8" s="4"/>
      <c r="E8" s="4"/>
      <c r="F8" s="4"/>
      <c r="G8" s="5"/>
      <c r="H8" s="5"/>
    </row>
    <row r="9" spans="1:19" ht="25.5" x14ac:dyDescent="0.25">
      <c r="A9" s="19" t="s">
        <v>5</v>
      </c>
      <c r="B9" s="18" t="s">
        <v>6</v>
      </c>
      <c r="C9" s="18" t="s">
        <v>3</v>
      </c>
      <c r="D9" s="18" t="s">
        <v>34</v>
      </c>
      <c r="E9" s="19" t="s">
        <v>35</v>
      </c>
      <c r="F9" s="19" t="s">
        <v>32</v>
      </c>
      <c r="G9" s="19" t="s">
        <v>27</v>
      </c>
      <c r="H9" s="19" t="s">
        <v>33</v>
      </c>
    </row>
    <row r="10" spans="1:19" s="109" customFormat="1" x14ac:dyDescent="0.25">
      <c r="A10" s="140"/>
      <c r="B10" s="141"/>
      <c r="C10" s="142" t="s">
        <v>0</v>
      </c>
      <c r="D10" s="143">
        <f>SUM(D11,D17)</f>
        <v>502183.29</v>
      </c>
      <c r="E10" s="144">
        <v>739611.29</v>
      </c>
      <c r="F10" s="144">
        <v>739611.29</v>
      </c>
      <c r="G10" s="144">
        <v>739611.29</v>
      </c>
      <c r="H10" s="144">
        <v>739611.29</v>
      </c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</row>
    <row r="11" spans="1:19" s="98" customFormat="1" ht="15.75" customHeight="1" x14ac:dyDescent="0.25">
      <c r="A11" s="106">
        <v>6</v>
      </c>
      <c r="B11" s="106"/>
      <c r="C11" s="106" t="s">
        <v>7</v>
      </c>
      <c r="D11" s="107">
        <f>SUM(D12,D13:D14,D15,D16)</f>
        <v>500290.11</v>
      </c>
      <c r="E11" s="108">
        <v>716830.79</v>
      </c>
      <c r="F11" s="108">
        <f>SUM(F12,F13,F14,F15,F16)</f>
        <v>713830.79</v>
      </c>
      <c r="G11" s="108">
        <f>SUM(G12,G13,G14,G15,G16)</f>
        <v>713830.79</v>
      </c>
      <c r="H11" s="108">
        <f>SUM(H12,H13,H14,H15,H16)</f>
        <v>713830.79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spans="1:19" ht="38.25" x14ac:dyDescent="0.25">
      <c r="A12" s="11"/>
      <c r="B12" s="15">
        <v>63</v>
      </c>
      <c r="C12" s="15" t="s">
        <v>28</v>
      </c>
      <c r="D12" s="75">
        <v>453514</v>
      </c>
      <c r="E12" s="62">
        <v>632557.79</v>
      </c>
      <c r="F12" s="62">
        <v>632557.79</v>
      </c>
      <c r="G12" s="62">
        <v>632557.79</v>
      </c>
      <c r="H12" s="62">
        <v>632557.79</v>
      </c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</row>
    <row r="13" spans="1:19" x14ac:dyDescent="0.25">
      <c r="A13" s="11"/>
      <c r="B13" s="15">
        <v>64</v>
      </c>
      <c r="C13" s="15" t="s">
        <v>74</v>
      </c>
      <c r="D13" s="75">
        <v>1221.05</v>
      </c>
      <c r="E13" s="62">
        <v>1221</v>
      </c>
      <c r="F13" s="62">
        <v>1221</v>
      </c>
      <c r="G13" s="62">
        <v>1221</v>
      </c>
      <c r="H13" s="62">
        <v>1221</v>
      </c>
    </row>
    <row r="14" spans="1:19" ht="51" x14ac:dyDescent="0.25">
      <c r="A14" s="11"/>
      <c r="B14" s="15">
        <v>65</v>
      </c>
      <c r="C14" s="15" t="s">
        <v>75</v>
      </c>
      <c r="D14" s="75">
        <v>2187</v>
      </c>
      <c r="E14" s="62">
        <v>4878</v>
      </c>
      <c r="F14" s="62">
        <v>4878</v>
      </c>
      <c r="G14" s="62">
        <v>4878</v>
      </c>
      <c r="H14" s="62">
        <v>4878</v>
      </c>
    </row>
    <row r="15" spans="1:19" ht="38.25" x14ac:dyDescent="0.25">
      <c r="A15" s="11"/>
      <c r="B15" s="15">
        <v>66</v>
      </c>
      <c r="C15" s="15" t="s">
        <v>76</v>
      </c>
      <c r="D15" s="75">
        <v>41882.06</v>
      </c>
      <c r="E15" s="62">
        <v>6637</v>
      </c>
      <c r="F15" s="62">
        <v>6637</v>
      </c>
      <c r="G15" s="62">
        <v>6637</v>
      </c>
      <c r="H15" s="62">
        <v>6637</v>
      </c>
    </row>
    <row r="16" spans="1:19" ht="38.25" x14ac:dyDescent="0.25">
      <c r="A16" s="12"/>
      <c r="B16" s="12">
        <v>67</v>
      </c>
      <c r="C16" s="15" t="s">
        <v>29</v>
      </c>
      <c r="D16" s="75">
        <v>1486</v>
      </c>
      <c r="E16" s="62">
        <v>68537</v>
      </c>
      <c r="F16" s="62">
        <v>68537</v>
      </c>
      <c r="G16" s="62">
        <v>68537</v>
      </c>
      <c r="H16" s="62">
        <v>68537</v>
      </c>
    </row>
    <row r="17" spans="1:19" s="98" customFormat="1" x14ac:dyDescent="0.25">
      <c r="A17" s="110">
        <v>9</v>
      </c>
      <c r="B17" s="110"/>
      <c r="C17" s="111" t="s">
        <v>124</v>
      </c>
      <c r="D17" s="107">
        <v>1893.18</v>
      </c>
      <c r="E17" s="108">
        <v>24616.5</v>
      </c>
      <c r="F17" s="108">
        <v>24616.5</v>
      </c>
      <c r="G17" s="108">
        <v>24616.5</v>
      </c>
      <c r="H17" s="108">
        <v>24616.5</v>
      </c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</row>
    <row r="18" spans="1:19" x14ac:dyDescent="0.25">
      <c r="A18" s="58"/>
      <c r="B18" s="58">
        <v>31</v>
      </c>
      <c r="C18" s="59" t="s">
        <v>125</v>
      </c>
      <c r="D18" s="75">
        <v>1893.18</v>
      </c>
      <c r="E18" s="62">
        <v>24616.5</v>
      </c>
      <c r="F18" s="62">
        <v>24616.5</v>
      </c>
      <c r="G18" s="62">
        <v>24616.5</v>
      </c>
      <c r="H18" s="62">
        <v>24616.5</v>
      </c>
    </row>
    <row r="19" spans="1:19" x14ac:dyDescent="0.25">
      <c r="A19" s="15"/>
      <c r="B19" s="15">
        <v>61</v>
      </c>
      <c r="C19" s="24" t="s">
        <v>125</v>
      </c>
      <c r="D19" s="75">
        <v>0</v>
      </c>
      <c r="E19" s="62">
        <v>0</v>
      </c>
      <c r="F19" s="62">
        <v>0</v>
      </c>
      <c r="G19" s="62">
        <v>0</v>
      </c>
      <c r="H19" s="76">
        <v>0</v>
      </c>
    </row>
    <row r="22" spans="1:19" ht="15.75" x14ac:dyDescent="0.25">
      <c r="A22" s="154" t="s">
        <v>49</v>
      </c>
      <c r="B22" s="174"/>
      <c r="C22" s="174"/>
      <c r="D22" s="174"/>
      <c r="E22" s="174"/>
      <c r="F22" s="174"/>
      <c r="G22" s="174"/>
      <c r="H22" s="174"/>
    </row>
    <row r="23" spans="1:19" ht="18" x14ac:dyDescent="0.25">
      <c r="A23" s="4"/>
      <c r="B23" s="4"/>
      <c r="C23" s="4"/>
      <c r="D23" s="4"/>
      <c r="E23" s="4"/>
      <c r="F23" s="4"/>
      <c r="G23" s="5"/>
      <c r="H23" s="5"/>
    </row>
    <row r="24" spans="1:19" ht="25.5" x14ac:dyDescent="0.25">
      <c r="A24" s="19" t="s">
        <v>5</v>
      </c>
      <c r="B24" s="18" t="s">
        <v>6</v>
      </c>
      <c r="C24" s="18" t="s">
        <v>8</v>
      </c>
      <c r="D24" s="18" t="s">
        <v>34</v>
      </c>
      <c r="E24" s="19" t="s">
        <v>35</v>
      </c>
      <c r="F24" s="19" t="s">
        <v>32</v>
      </c>
      <c r="G24" s="19" t="s">
        <v>27</v>
      </c>
      <c r="H24" s="19" t="s">
        <v>33</v>
      </c>
    </row>
    <row r="25" spans="1:19" s="109" customFormat="1" x14ac:dyDescent="0.25">
      <c r="A25" s="140"/>
      <c r="B25" s="141"/>
      <c r="C25" s="142" t="s">
        <v>1</v>
      </c>
      <c r="D25" s="143">
        <f>SUM(D26,D31)</f>
        <v>499542.12</v>
      </c>
      <c r="E25" s="144">
        <f>SUM(E26,E31)</f>
        <v>739611.29</v>
      </c>
      <c r="F25" s="144">
        <f>SUM(F26,F31)</f>
        <v>761145.47</v>
      </c>
      <c r="G25" s="144">
        <f>SUM(G26,G31)</f>
        <v>761145.47</v>
      </c>
      <c r="H25" s="144">
        <f>SUM(H26,H31)</f>
        <v>761145.47</v>
      </c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</row>
    <row r="26" spans="1:19" s="98" customFormat="1" ht="15.75" customHeight="1" x14ac:dyDescent="0.25">
      <c r="A26" s="106">
        <v>3</v>
      </c>
      <c r="B26" s="106"/>
      <c r="C26" s="106" t="s">
        <v>9</v>
      </c>
      <c r="D26" s="107">
        <f>SUM(D27,D28,D29,D30)</f>
        <v>429402.25</v>
      </c>
      <c r="E26" s="108">
        <f>SUM(E27,E28,E29,E30)</f>
        <v>690002.06</v>
      </c>
      <c r="F26" s="108">
        <f>SUM(F27,F28,F29,F30)</f>
        <v>711536.24</v>
      </c>
      <c r="G26" s="108">
        <f>SUM(G27,G28,G29,G30)</f>
        <v>711536.24</v>
      </c>
      <c r="H26" s="108">
        <f>SUM(H27,H28,H29,H30)</f>
        <v>711536.24</v>
      </c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spans="1:19" ht="15.75" customHeight="1" x14ac:dyDescent="0.25">
      <c r="A27" s="11"/>
      <c r="B27" s="15">
        <v>31</v>
      </c>
      <c r="C27" s="15" t="s">
        <v>10</v>
      </c>
      <c r="D27" s="75">
        <v>381626.37</v>
      </c>
      <c r="E27" s="62">
        <v>561420.03</v>
      </c>
      <c r="F27" s="62">
        <v>561420.03</v>
      </c>
      <c r="G27" s="62">
        <v>561420.03</v>
      </c>
      <c r="H27" s="62">
        <v>561420.03</v>
      </c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</row>
    <row r="28" spans="1:19" x14ac:dyDescent="0.25">
      <c r="A28" s="12"/>
      <c r="B28" s="12">
        <v>32</v>
      </c>
      <c r="C28" s="12" t="s">
        <v>22</v>
      </c>
      <c r="D28" s="75">
        <v>47469.16</v>
      </c>
      <c r="E28" s="62">
        <v>128007.81</v>
      </c>
      <c r="F28" s="62">
        <v>149541.99</v>
      </c>
      <c r="G28" s="62">
        <v>149541.99</v>
      </c>
      <c r="H28" s="62">
        <v>149541.99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spans="1:19" x14ac:dyDescent="0.25">
      <c r="A29" s="12"/>
      <c r="B29" s="12">
        <v>34</v>
      </c>
      <c r="C29" s="12" t="s">
        <v>77</v>
      </c>
      <c r="D29" s="75">
        <v>306.72000000000003</v>
      </c>
      <c r="E29" s="62">
        <v>441.5</v>
      </c>
      <c r="F29" s="62">
        <v>441.5</v>
      </c>
      <c r="G29" s="62">
        <v>441.5</v>
      </c>
      <c r="H29" s="62">
        <v>441.5</v>
      </c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  <row r="30" spans="1:19" x14ac:dyDescent="0.25">
      <c r="A30" s="12"/>
      <c r="B30" s="57">
        <v>37</v>
      </c>
      <c r="C30" s="13" t="s">
        <v>78</v>
      </c>
      <c r="D30" s="75">
        <v>0</v>
      </c>
      <c r="E30" s="62">
        <v>132.72</v>
      </c>
      <c r="F30" s="62">
        <v>132.72</v>
      </c>
      <c r="G30" s="62">
        <v>132.72</v>
      </c>
      <c r="H30" s="62">
        <v>132.72</v>
      </c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</row>
    <row r="31" spans="1:19" s="98" customFormat="1" ht="25.5" x14ac:dyDescent="0.25">
      <c r="A31" s="112">
        <v>4</v>
      </c>
      <c r="B31" s="112"/>
      <c r="C31" s="113" t="s">
        <v>11</v>
      </c>
      <c r="D31" s="107">
        <f>SUM(D32,D33)</f>
        <v>70139.87</v>
      </c>
      <c r="E31" s="108">
        <f>SUM(E32,E33)</f>
        <v>49609.23</v>
      </c>
      <c r="F31" s="108">
        <f>SUM(F32,F33)</f>
        <v>49609.23</v>
      </c>
      <c r="G31" s="108">
        <f>SUM(G32,G33)</f>
        <v>49609.23</v>
      </c>
      <c r="H31" s="108">
        <f>SUM(H32,H33)</f>
        <v>49609.23</v>
      </c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</row>
    <row r="32" spans="1:19" ht="25.5" x14ac:dyDescent="0.25">
      <c r="A32" s="14"/>
      <c r="B32" s="58">
        <v>42</v>
      </c>
      <c r="C32" s="59" t="s">
        <v>11</v>
      </c>
      <c r="D32" s="75">
        <v>68534.98</v>
      </c>
      <c r="E32" s="62">
        <v>41981.23</v>
      </c>
      <c r="F32" s="62">
        <v>41981.23</v>
      </c>
      <c r="G32" s="62">
        <v>41981.23</v>
      </c>
      <c r="H32" s="62">
        <v>41981.23</v>
      </c>
    </row>
    <row r="33" spans="1:8" ht="25.5" x14ac:dyDescent="0.25">
      <c r="A33" s="15"/>
      <c r="B33" s="15">
        <v>45</v>
      </c>
      <c r="C33" s="24" t="s">
        <v>79</v>
      </c>
      <c r="D33" s="75">
        <v>1604.89</v>
      </c>
      <c r="E33" s="62">
        <v>7628</v>
      </c>
      <c r="F33" s="62">
        <v>7628</v>
      </c>
      <c r="G33" s="62">
        <v>7628</v>
      </c>
      <c r="H33" s="76">
        <v>7628</v>
      </c>
    </row>
  </sheetData>
  <mergeCells count="6">
    <mergeCell ref="A22:H22"/>
    <mergeCell ref="A1:H1"/>
    <mergeCell ref="A3:H3"/>
    <mergeCell ref="A5:H5"/>
    <mergeCell ref="A7:H7"/>
    <mergeCell ref="C2:H2"/>
  </mergeCells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="120" zoomScaleNormal="120" workbookViewId="0">
      <selection activeCell="C38" sqref="C38"/>
    </sheetView>
  </sheetViews>
  <sheetFormatPr defaultRowHeight="15" x14ac:dyDescent="0.25"/>
  <cols>
    <col min="1" max="1" width="30.42578125" customWidth="1"/>
    <col min="2" max="6" width="25.28515625" customWidth="1"/>
  </cols>
  <sheetData>
    <row r="1" spans="1:8" ht="42" customHeight="1" x14ac:dyDescent="0.25">
      <c r="A1" s="154" t="s">
        <v>31</v>
      </c>
      <c r="B1" s="154"/>
      <c r="C1" s="154"/>
      <c r="D1" s="154"/>
      <c r="E1" s="154"/>
      <c r="F1" s="154"/>
    </row>
    <row r="2" spans="1:8" ht="18" customHeight="1" x14ac:dyDescent="0.25">
      <c r="A2" s="175" t="s">
        <v>153</v>
      </c>
      <c r="B2" s="176"/>
      <c r="C2" s="176"/>
      <c r="D2" s="176"/>
      <c r="E2" s="176"/>
      <c r="F2" s="176"/>
    </row>
    <row r="3" spans="1:8" ht="15.75" customHeight="1" x14ac:dyDescent="0.25">
      <c r="A3" s="154" t="s">
        <v>19</v>
      </c>
      <c r="B3" s="154"/>
      <c r="C3" s="154"/>
      <c r="D3" s="154"/>
      <c r="E3" s="154"/>
      <c r="F3" s="154"/>
    </row>
    <row r="4" spans="1:8" ht="18" x14ac:dyDescent="0.25">
      <c r="B4" s="4"/>
      <c r="C4" s="4"/>
      <c r="D4" s="4"/>
      <c r="E4" s="5"/>
      <c r="F4" s="5"/>
    </row>
    <row r="5" spans="1:8" ht="18" customHeight="1" x14ac:dyDescent="0.25">
      <c r="A5" s="154" t="s">
        <v>4</v>
      </c>
      <c r="B5" s="154"/>
      <c r="C5" s="154"/>
      <c r="D5" s="154"/>
      <c r="E5" s="154"/>
      <c r="F5" s="154"/>
    </row>
    <row r="6" spans="1:8" ht="18" x14ac:dyDescent="0.25">
      <c r="A6" s="4"/>
      <c r="B6" s="4"/>
      <c r="C6" s="4"/>
      <c r="D6" s="4"/>
      <c r="E6" s="5"/>
      <c r="F6" s="5"/>
    </row>
    <row r="7" spans="1:8" ht="15.75" customHeight="1" x14ac:dyDescent="0.25">
      <c r="A7" s="154" t="s">
        <v>50</v>
      </c>
      <c r="B7" s="154"/>
      <c r="C7" s="154"/>
      <c r="D7" s="154"/>
      <c r="E7" s="154"/>
      <c r="F7" s="154"/>
    </row>
    <row r="8" spans="1:8" ht="18" x14ac:dyDescent="0.25">
      <c r="A8" s="4"/>
      <c r="B8" s="4"/>
      <c r="C8" s="4"/>
      <c r="D8" s="4"/>
      <c r="E8" s="5"/>
      <c r="F8" s="5"/>
    </row>
    <row r="9" spans="1:8" ht="25.5" x14ac:dyDescent="0.25">
      <c r="A9" s="19" t="s">
        <v>52</v>
      </c>
      <c r="B9" s="18" t="s">
        <v>34</v>
      </c>
      <c r="C9" s="19" t="s">
        <v>35</v>
      </c>
      <c r="D9" s="19" t="s">
        <v>32</v>
      </c>
      <c r="E9" s="19" t="s">
        <v>27</v>
      </c>
      <c r="F9" s="19" t="s">
        <v>33</v>
      </c>
      <c r="H9" s="61"/>
    </row>
    <row r="10" spans="1:8" x14ac:dyDescent="0.25">
      <c r="A10" s="145" t="s">
        <v>0</v>
      </c>
      <c r="B10" s="146">
        <v>499542.12</v>
      </c>
      <c r="C10" s="147">
        <f>SUM(C11,C14,C18,C20,C28)</f>
        <v>739291</v>
      </c>
      <c r="D10" s="144">
        <f>SUM(D11,D14,D18,D20,D28)</f>
        <v>761145.47</v>
      </c>
      <c r="E10" s="144">
        <f>SUM(E11,E14,E18,E20,E28)</f>
        <v>761145.47</v>
      </c>
      <c r="F10" s="144">
        <f>SUM(F11,F14,F18,F20,F28)</f>
        <v>761145.47</v>
      </c>
    </row>
    <row r="11" spans="1:8" x14ac:dyDescent="0.25">
      <c r="A11" s="113" t="s">
        <v>55</v>
      </c>
      <c r="B11" s="114">
        <v>19788.78</v>
      </c>
      <c r="C11" s="114">
        <f>SUM(C12,C13,)</f>
        <v>48227.71</v>
      </c>
      <c r="D11" s="105">
        <f>SUM(D12,D13)</f>
        <v>70082.179999999993</v>
      </c>
      <c r="E11" s="105">
        <f>SUM(E12,E13)</f>
        <v>70082.179999999993</v>
      </c>
      <c r="F11" s="105">
        <f>SUM(F12,F13)</f>
        <v>70082.179999999993</v>
      </c>
    </row>
    <row r="12" spans="1:8" x14ac:dyDescent="0.25">
      <c r="A12" s="13" t="s">
        <v>134</v>
      </c>
      <c r="B12" s="73">
        <v>1046.05</v>
      </c>
      <c r="C12" s="73">
        <v>23057.71</v>
      </c>
      <c r="D12" s="62">
        <v>44912.18</v>
      </c>
      <c r="E12" s="62">
        <v>44912.18</v>
      </c>
      <c r="F12" s="62">
        <v>44912.18</v>
      </c>
    </row>
    <row r="13" spans="1:8" x14ac:dyDescent="0.25">
      <c r="A13" s="12" t="s">
        <v>135</v>
      </c>
      <c r="B13" s="73">
        <v>18742.73</v>
      </c>
      <c r="C13" s="73">
        <v>25170</v>
      </c>
      <c r="D13" s="62">
        <v>25170</v>
      </c>
      <c r="E13" s="62">
        <v>25170</v>
      </c>
      <c r="F13" s="62">
        <v>25170</v>
      </c>
    </row>
    <row r="14" spans="1:8" x14ac:dyDescent="0.25">
      <c r="A14" s="115" t="s">
        <v>80</v>
      </c>
      <c r="B14" s="116">
        <v>4078.35</v>
      </c>
      <c r="C14" s="117">
        <v>25837.5</v>
      </c>
      <c r="D14" s="118">
        <v>25837.5</v>
      </c>
      <c r="E14" s="118">
        <v>25837.5</v>
      </c>
      <c r="F14" s="118">
        <v>25837.5</v>
      </c>
    </row>
    <row r="15" spans="1:8" x14ac:dyDescent="0.25">
      <c r="A15" s="12" t="s">
        <v>133</v>
      </c>
      <c r="B15" s="72">
        <v>291.99</v>
      </c>
      <c r="C15" s="73">
        <v>956</v>
      </c>
      <c r="D15" s="62">
        <v>956</v>
      </c>
      <c r="E15" s="62">
        <v>956</v>
      </c>
      <c r="F15" s="62">
        <v>956</v>
      </c>
    </row>
    <row r="16" spans="1:8" x14ac:dyDescent="0.25">
      <c r="A16" s="12" t="s">
        <v>132</v>
      </c>
      <c r="B16" s="72">
        <v>929.06</v>
      </c>
      <c r="C16" s="73">
        <v>265</v>
      </c>
      <c r="D16" s="62">
        <v>265</v>
      </c>
      <c r="E16" s="62">
        <v>265</v>
      </c>
      <c r="F16" s="62">
        <v>265</v>
      </c>
    </row>
    <row r="17" spans="1:6" x14ac:dyDescent="0.25">
      <c r="A17" s="12" t="s">
        <v>126</v>
      </c>
      <c r="B17" s="72">
        <v>1893.18</v>
      </c>
      <c r="C17" s="73">
        <v>24616.5</v>
      </c>
      <c r="D17" s="62">
        <v>24616.5</v>
      </c>
      <c r="E17" s="62">
        <v>24616.5</v>
      </c>
      <c r="F17" s="62">
        <v>24616.5</v>
      </c>
    </row>
    <row r="18" spans="1:6" x14ac:dyDescent="0.25">
      <c r="A18" s="106" t="s">
        <v>54</v>
      </c>
      <c r="B18" s="116">
        <v>6715.16</v>
      </c>
      <c r="C18" s="117">
        <v>4787</v>
      </c>
      <c r="D18" s="118">
        <v>4787</v>
      </c>
      <c r="E18" s="118">
        <v>4787</v>
      </c>
      <c r="F18" s="118">
        <v>4787</v>
      </c>
    </row>
    <row r="19" spans="1:6" ht="25.5" x14ac:dyDescent="0.25">
      <c r="A19" s="16" t="s">
        <v>131</v>
      </c>
      <c r="B19" s="72">
        <v>6715.76</v>
      </c>
      <c r="C19" s="73">
        <v>4787</v>
      </c>
      <c r="D19" s="62">
        <v>4787</v>
      </c>
      <c r="E19" s="62">
        <v>4787</v>
      </c>
      <c r="F19" s="62">
        <v>4787</v>
      </c>
    </row>
    <row r="20" spans="1:6" x14ac:dyDescent="0.25">
      <c r="A20" s="119" t="s">
        <v>53</v>
      </c>
      <c r="B20" s="116">
        <v>470696.92</v>
      </c>
      <c r="C20" s="117">
        <v>652806.79</v>
      </c>
      <c r="D20" s="118">
        <v>652806.79</v>
      </c>
      <c r="E20" s="118">
        <v>652806.79</v>
      </c>
      <c r="F20" s="120">
        <v>652806.79</v>
      </c>
    </row>
    <row r="21" spans="1:6" x14ac:dyDescent="0.25">
      <c r="A21" s="60" t="s">
        <v>136</v>
      </c>
      <c r="B21" s="72">
        <v>385159.6</v>
      </c>
      <c r="C21" s="73">
        <v>615237.6</v>
      </c>
      <c r="D21" s="62">
        <v>615237.6</v>
      </c>
      <c r="E21" s="62">
        <v>615237.6</v>
      </c>
      <c r="F21" s="76">
        <v>615237.6</v>
      </c>
    </row>
    <row r="22" spans="1:6" ht="25.5" x14ac:dyDescent="0.25">
      <c r="A22" s="60" t="s">
        <v>137</v>
      </c>
      <c r="B22" s="72">
        <v>0</v>
      </c>
      <c r="C22" s="73">
        <v>0</v>
      </c>
      <c r="D22" s="62">
        <v>0</v>
      </c>
      <c r="E22" s="62">
        <v>0</v>
      </c>
      <c r="F22" s="76">
        <v>0</v>
      </c>
    </row>
    <row r="23" spans="1:6" x14ac:dyDescent="0.25">
      <c r="A23" s="60" t="s">
        <v>138</v>
      </c>
      <c r="B23" s="72">
        <v>11799.51</v>
      </c>
      <c r="C23" s="73">
        <v>14940</v>
      </c>
      <c r="D23" s="62">
        <v>14940</v>
      </c>
      <c r="E23" s="62">
        <v>14940</v>
      </c>
      <c r="F23" s="76">
        <v>14940</v>
      </c>
    </row>
    <row r="24" spans="1:6" ht="25.5" x14ac:dyDescent="0.25">
      <c r="A24" s="60" t="s">
        <v>141</v>
      </c>
      <c r="B24" s="72">
        <v>0</v>
      </c>
      <c r="C24" s="73">
        <v>664</v>
      </c>
      <c r="D24" s="62">
        <v>664</v>
      </c>
      <c r="E24" s="62">
        <v>664</v>
      </c>
      <c r="F24" s="76">
        <v>664</v>
      </c>
    </row>
    <row r="25" spans="1:6" ht="38.25" x14ac:dyDescent="0.25">
      <c r="A25" s="60" t="s">
        <v>142</v>
      </c>
      <c r="B25" s="72">
        <v>4672.84</v>
      </c>
      <c r="C25" s="73">
        <v>8627</v>
      </c>
      <c r="D25" s="62">
        <v>8627</v>
      </c>
      <c r="E25" s="62">
        <v>8627</v>
      </c>
      <c r="F25" s="76">
        <v>8627</v>
      </c>
    </row>
    <row r="26" spans="1:6" ht="25.5" x14ac:dyDescent="0.25">
      <c r="A26" s="60" t="s">
        <v>144</v>
      </c>
      <c r="B26" s="72">
        <v>67854.539999999994</v>
      </c>
      <c r="C26" s="73">
        <v>0</v>
      </c>
      <c r="D26" s="62">
        <v>0</v>
      </c>
      <c r="E26" s="62">
        <v>0</v>
      </c>
      <c r="F26" s="76">
        <v>0</v>
      </c>
    </row>
    <row r="27" spans="1:6" ht="25.5" x14ac:dyDescent="0.25">
      <c r="A27" s="37" t="s">
        <v>130</v>
      </c>
      <c r="B27" s="72">
        <v>1210.43</v>
      </c>
      <c r="C27" s="73">
        <v>13338.19</v>
      </c>
      <c r="D27" s="62">
        <v>13338.19</v>
      </c>
      <c r="E27" s="62">
        <v>13338.19</v>
      </c>
      <c r="F27" s="76">
        <v>13338.19</v>
      </c>
    </row>
    <row r="28" spans="1:6" x14ac:dyDescent="0.25">
      <c r="A28" s="119" t="s">
        <v>83</v>
      </c>
      <c r="B28" s="116">
        <v>1767.6</v>
      </c>
      <c r="C28" s="117">
        <v>7632</v>
      </c>
      <c r="D28" s="118">
        <v>7632</v>
      </c>
      <c r="E28" s="118">
        <v>7632</v>
      </c>
      <c r="F28" s="120">
        <v>7632</v>
      </c>
    </row>
    <row r="29" spans="1:6" x14ac:dyDescent="0.25">
      <c r="A29" s="37" t="s">
        <v>160</v>
      </c>
      <c r="B29" s="72">
        <v>1150.44</v>
      </c>
      <c r="C29" s="73">
        <v>995</v>
      </c>
      <c r="D29" s="62">
        <v>995</v>
      </c>
      <c r="E29" s="62">
        <v>995</v>
      </c>
      <c r="F29" s="76">
        <v>995</v>
      </c>
    </row>
    <row r="30" spans="1:6" x14ac:dyDescent="0.25">
      <c r="A30" s="86" t="s">
        <v>143</v>
      </c>
      <c r="B30" s="72">
        <v>617.16</v>
      </c>
      <c r="C30" s="73">
        <v>6637</v>
      </c>
      <c r="D30" s="62">
        <v>6637</v>
      </c>
      <c r="E30" s="62">
        <v>6637</v>
      </c>
      <c r="F30" s="76">
        <v>6637</v>
      </c>
    </row>
    <row r="31" spans="1:6" x14ac:dyDescent="0.25">
      <c r="A31" s="13" t="s">
        <v>127</v>
      </c>
      <c r="B31" s="72">
        <v>0</v>
      </c>
      <c r="C31" s="73">
        <v>0</v>
      </c>
      <c r="D31" s="62">
        <v>0</v>
      </c>
      <c r="E31" s="62">
        <v>0</v>
      </c>
      <c r="F31" s="76">
        <v>0</v>
      </c>
    </row>
    <row r="33" spans="1:6" ht="15.75" customHeight="1" x14ac:dyDescent="0.25">
      <c r="A33" s="154" t="s">
        <v>51</v>
      </c>
      <c r="B33" s="154"/>
      <c r="C33" s="154"/>
      <c r="D33" s="154"/>
      <c r="E33" s="154"/>
      <c r="F33" s="154"/>
    </row>
    <row r="34" spans="1:6" ht="18" x14ac:dyDescent="0.25">
      <c r="A34" s="4"/>
      <c r="B34" s="4"/>
      <c r="C34" s="4"/>
      <c r="D34" s="4"/>
      <c r="E34" s="5"/>
      <c r="F34" s="5"/>
    </row>
    <row r="35" spans="1:6" ht="25.5" x14ac:dyDescent="0.25">
      <c r="A35" s="19" t="s">
        <v>52</v>
      </c>
      <c r="B35" s="18" t="s">
        <v>34</v>
      </c>
      <c r="C35" s="19" t="s">
        <v>35</v>
      </c>
      <c r="D35" s="19" t="s">
        <v>32</v>
      </c>
      <c r="E35" s="19" t="s">
        <v>27</v>
      </c>
      <c r="F35" s="19" t="s">
        <v>33</v>
      </c>
    </row>
    <row r="36" spans="1:6" x14ac:dyDescent="0.25">
      <c r="A36" s="145" t="s">
        <v>1</v>
      </c>
      <c r="B36" s="143">
        <v>502100.87</v>
      </c>
      <c r="C36" s="144">
        <f>SUM(C37,C40,C43,C45,C53)</f>
        <v>739290.99999999988</v>
      </c>
      <c r="D36" s="144">
        <v>761145.47</v>
      </c>
      <c r="E36" s="144">
        <v>761145.47</v>
      </c>
      <c r="F36" s="144">
        <v>761145.47</v>
      </c>
    </row>
    <row r="37" spans="1:6" ht="15.75" customHeight="1" x14ac:dyDescent="0.25">
      <c r="A37" s="113" t="s">
        <v>55</v>
      </c>
      <c r="B37" s="105">
        <f>SUM(B38,B39)</f>
        <v>19788.78</v>
      </c>
      <c r="C37" s="105">
        <f>SUM(C38,C39)</f>
        <v>48227.71</v>
      </c>
      <c r="D37" s="105">
        <f>SUM(D38,D39)</f>
        <v>70082.179999999993</v>
      </c>
      <c r="E37" s="105">
        <f>SUM(E38:E39)</f>
        <v>70082.179999999993</v>
      </c>
      <c r="F37" s="105">
        <f>SUM(F38,F39)</f>
        <v>70082.179999999993</v>
      </c>
    </row>
    <row r="38" spans="1:6" x14ac:dyDescent="0.25">
      <c r="A38" s="13" t="s">
        <v>134</v>
      </c>
      <c r="B38" s="62">
        <v>1046.05</v>
      </c>
      <c r="C38" s="62">
        <v>23057.71</v>
      </c>
      <c r="D38" s="62">
        <v>44912.18</v>
      </c>
      <c r="E38" s="62">
        <v>44912.18</v>
      </c>
      <c r="F38" s="62">
        <v>44912.18</v>
      </c>
    </row>
    <row r="39" spans="1:6" x14ac:dyDescent="0.25">
      <c r="A39" s="12" t="s">
        <v>135</v>
      </c>
      <c r="B39" s="62">
        <v>18742.73</v>
      </c>
      <c r="C39" s="62">
        <v>25170</v>
      </c>
      <c r="D39" s="62">
        <v>25170</v>
      </c>
      <c r="E39" s="62">
        <v>25170</v>
      </c>
      <c r="F39" s="62">
        <v>25170</v>
      </c>
    </row>
    <row r="40" spans="1:6" x14ac:dyDescent="0.25">
      <c r="A40" s="115" t="s">
        <v>80</v>
      </c>
      <c r="B40" s="121">
        <f>SUM(B41,B42)</f>
        <v>3114.2299999999996</v>
      </c>
      <c r="C40" s="118">
        <f>SUM(C41,C42)</f>
        <v>25837.5</v>
      </c>
      <c r="D40" s="118">
        <f>SUM(D41,D42)</f>
        <v>25837</v>
      </c>
      <c r="E40" s="118">
        <f>SUM(E41,E42)</f>
        <v>25837</v>
      </c>
      <c r="F40" s="118">
        <f>SUM(F41,F42)</f>
        <v>25837</v>
      </c>
    </row>
    <row r="41" spans="1:6" x14ac:dyDescent="0.25">
      <c r="A41" s="12" t="s">
        <v>81</v>
      </c>
      <c r="B41" s="75">
        <v>291.99</v>
      </c>
      <c r="C41" s="62">
        <v>956</v>
      </c>
      <c r="D41" s="62">
        <v>956</v>
      </c>
      <c r="E41" s="62">
        <v>956</v>
      </c>
      <c r="F41" s="62">
        <v>956</v>
      </c>
    </row>
    <row r="42" spans="1:6" x14ac:dyDescent="0.25">
      <c r="A42" s="12" t="s">
        <v>82</v>
      </c>
      <c r="B42" s="75">
        <v>2822.24</v>
      </c>
      <c r="C42" s="62">
        <v>24881.5</v>
      </c>
      <c r="D42" s="62">
        <v>24881</v>
      </c>
      <c r="E42" s="62">
        <v>24881</v>
      </c>
      <c r="F42" s="62">
        <v>24881</v>
      </c>
    </row>
    <row r="43" spans="1:6" x14ac:dyDescent="0.25">
      <c r="A43" s="106" t="s">
        <v>54</v>
      </c>
      <c r="B43" s="121">
        <f>SUM(B44)</f>
        <v>6715.76</v>
      </c>
      <c r="C43" s="118">
        <v>4787</v>
      </c>
      <c r="D43" s="118">
        <v>4787</v>
      </c>
      <c r="E43" s="118">
        <f>SUM(E44)</f>
        <v>4787</v>
      </c>
      <c r="F43" s="118">
        <f>SUM(E44)</f>
        <v>4787</v>
      </c>
    </row>
    <row r="44" spans="1:6" ht="25.5" x14ac:dyDescent="0.25">
      <c r="A44" s="16" t="s">
        <v>131</v>
      </c>
      <c r="B44" s="75">
        <v>6715.76</v>
      </c>
      <c r="C44" s="62">
        <v>4787</v>
      </c>
      <c r="D44" s="62">
        <v>4787</v>
      </c>
      <c r="E44" s="62">
        <v>4787</v>
      </c>
      <c r="F44" s="62">
        <v>4787</v>
      </c>
    </row>
    <row r="45" spans="1:6" x14ac:dyDescent="0.25">
      <c r="A45" s="119" t="s">
        <v>53</v>
      </c>
      <c r="B45" s="121">
        <f>SUM(B46,B47,B48,B49,B50,B51,,B52)</f>
        <v>470696.92</v>
      </c>
      <c r="C45" s="118">
        <f>SUM(C46,C47,C48,C49,C50,C52)</f>
        <v>652806.78999999992</v>
      </c>
      <c r="D45" s="118">
        <f>SUM(D46,D47,D48,D49,D50,D51,D52)</f>
        <v>652806.78999999992</v>
      </c>
      <c r="E45" s="118">
        <f>SUM(E46,E47,E48,E49,E50,E51,E52)</f>
        <v>652806.78999999992</v>
      </c>
      <c r="F45" s="120">
        <f>SUM(F46,F47,F48,F49,F50,F51,F52)</f>
        <v>652806.78999999992</v>
      </c>
    </row>
    <row r="46" spans="1:6" x14ac:dyDescent="0.25">
      <c r="A46" s="60" t="s">
        <v>136</v>
      </c>
      <c r="B46" s="75">
        <v>385159.6</v>
      </c>
      <c r="C46" s="62">
        <v>615237.6</v>
      </c>
      <c r="D46" s="62">
        <v>615237.6</v>
      </c>
      <c r="E46" s="62">
        <v>615237.6</v>
      </c>
      <c r="F46" s="76">
        <v>615237.6</v>
      </c>
    </row>
    <row r="47" spans="1:6" ht="25.5" x14ac:dyDescent="0.25">
      <c r="A47" s="60" t="s">
        <v>137</v>
      </c>
      <c r="B47" s="75">
        <v>0</v>
      </c>
      <c r="C47" s="62">
        <v>0</v>
      </c>
      <c r="D47" s="62">
        <v>0</v>
      </c>
      <c r="E47" s="62">
        <v>0</v>
      </c>
      <c r="F47" s="76">
        <v>0</v>
      </c>
    </row>
    <row r="48" spans="1:6" x14ac:dyDescent="0.25">
      <c r="A48" s="60" t="s">
        <v>138</v>
      </c>
      <c r="B48" s="75">
        <v>11799.51</v>
      </c>
      <c r="C48" s="62">
        <v>14940</v>
      </c>
      <c r="D48" s="62">
        <v>14940</v>
      </c>
      <c r="E48" s="62">
        <v>14940</v>
      </c>
      <c r="F48" s="76">
        <v>14940</v>
      </c>
    </row>
    <row r="49" spans="1:6" ht="25.5" x14ac:dyDescent="0.25">
      <c r="A49" s="60" t="s">
        <v>145</v>
      </c>
      <c r="B49" s="75">
        <v>0</v>
      </c>
      <c r="C49" s="62">
        <v>664</v>
      </c>
      <c r="D49" s="62">
        <v>664</v>
      </c>
      <c r="E49" s="62">
        <v>664</v>
      </c>
      <c r="F49" s="76">
        <v>664</v>
      </c>
    </row>
    <row r="50" spans="1:6" ht="38.25" x14ac:dyDescent="0.25">
      <c r="A50" s="60" t="s">
        <v>139</v>
      </c>
      <c r="B50" s="75">
        <v>4672.84</v>
      </c>
      <c r="C50" s="62">
        <v>8627</v>
      </c>
      <c r="D50" s="62">
        <v>8627</v>
      </c>
      <c r="E50" s="62">
        <v>8627</v>
      </c>
      <c r="F50" s="76">
        <v>8627</v>
      </c>
    </row>
    <row r="51" spans="1:6" ht="25.5" x14ac:dyDescent="0.25">
      <c r="A51" s="60" t="s">
        <v>146</v>
      </c>
      <c r="B51" s="75">
        <v>67854.539999999994</v>
      </c>
      <c r="C51" s="62">
        <v>0</v>
      </c>
      <c r="D51" s="62">
        <v>0</v>
      </c>
      <c r="E51" s="62">
        <v>0</v>
      </c>
      <c r="F51" s="76">
        <v>0</v>
      </c>
    </row>
    <row r="52" spans="1:6" ht="25.5" x14ac:dyDescent="0.25">
      <c r="A52" s="37" t="s">
        <v>140</v>
      </c>
      <c r="B52" s="75">
        <v>1210.43</v>
      </c>
      <c r="C52" s="62">
        <v>13338.19</v>
      </c>
      <c r="D52" s="62">
        <v>13338.19</v>
      </c>
      <c r="E52" s="62">
        <v>13338.19</v>
      </c>
      <c r="F52" s="76">
        <v>13338.19</v>
      </c>
    </row>
    <row r="53" spans="1:6" x14ac:dyDescent="0.25">
      <c r="A53" s="119" t="s">
        <v>83</v>
      </c>
      <c r="B53" s="121">
        <f>SUM(B54,B55)</f>
        <v>1767.6</v>
      </c>
      <c r="C53" s="118">
        <f>SUM(C54,C55)</f>
        <v>7632</v>
      </c>
      <c r="D53" s="118">
        <f>SUM(D54,D55)</f>
        <v>7632</v>
      </c>
      <c r="E53" s="118">
        <f>SUM(E54,E55)</f>
        <v>7632</v>
      </c>
      <c r="F53" s="120">
        <f>SUM(F54,F55)</f>
        <v>7632</v>
      </c>
    </row>
    <row r="54" spans="1:6" ht="25.5" x14ac:dyDescent="0.25">
      <c r="A54" s="37" t="s">
        <v>84</v>
      </c>
      <c r="B54" s="75">
        <v>1150.44</v>
      </c>
      <c r="C54" s="62">
        <v>995</v>
      </c>
      <c r="D54" s="62">
        <v>995</v>
      </c>
      <c r="E54" s="62">
        <v>995</v>
      </c>
      <c r="F54" s="76">
        <v>995</v>
      </c>
    </row>
    <row r="55" spans="1:6" x14ac:dyDescent="0.25">
      <c r="A55" s="13" t="s">
        <v>85</v>
      </c>
      <c r="B55" s="75">
        <v>617.16</v>
      </c>
      <c r="C55" s="62">
        <v>6637</v>
      </c>
      <c r="D55" s="62">
        <v>6637</v>
      </c>
      <c r="E55" s="62">
        <v>6637</v>
      </c>
      <c r="F55" s="76">
        <v>6637</v>
      </c>
    </row>
    <row r="56" spans="1:6" x14ac:dyDescent="0.25">
      <c r="B56" s="87"/>
      <c r="C56" s="87"/>
      <c r="D56" s="87"/>
      <c r="E56" s="87"/>
      <c r="F56" s="87"/>
    </row>
    <row r="57" spans="1:6" x14ac:dyDescent="0.25">
      <c r="C57" s="87"/>
    </row>
  </sheetData>
  <mergeCells count="6">
    <mergeCell ref="A1:F1"/>
    <mergeCell ref="A3:F3"/>
    <mergeCell ref="A5:F5"/>
    <mergeCell ref="A7:F7"/>
    <mergeCell ref="A33:F33"/>
    <mergeCell ref="A2:F2"/>
  </mergeCell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B13" sqref="B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54" t="s">
        <v>31</v>
      </c>
      <c r="B1" s="154"/>
      <c r="C1" s="154"/>
      <c r="D1" s="154"/>
      <c r="E1" s="154"/>
      <c r="F1" s="154"/>
    </row>
    <row r="2" spans="1:6" ht="18" customHeight="1" x14ac:dyDescent="0.25">
      <c r="A2" s="172" t="s">
        <v>153</v>
      </c>
      <c r="B2" s="173"/>
      <c r="C2" s="173"/>
      <c r="D2" s="173"/>
      <c r="E2" s="173"/>
      <c r="F2" s="173"/>
    </row>
    <row r="3" spans="1:6" ht="15.75" x14ac:dyDescent="0.25">
      <c r="A3" s="154" t="s">
        <v>19</v>
      </c>
      <c r="B3" s="154"/>
      <c r="C3" s="154"/>
      <c r="D3" s="154"/>
      <c r="E3" s="167"/>
      <c r="F3" s="167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54" t="s">
        <v>4</v>
      </c>
      <c r="B5" s="155"/>
      <c r="C5" s="155"/>
      <c r="D5" s="155"/>
      <c r="E5" s="155"/>
      <c r="F5" s="155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54" t="s">
        <v>12</v>
      </c>
      <c r="B7" s="174"/>
      <c r="C7" s="174"/>
      <c r="D7" s="174"/>
      <c r="E7" s="174"/>
      <c r="F7" s="174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52</v>
      </c>
      <c r="B9" s="18" t="s">
        <v>34</v>
      </c>
      <c r="C9" s="19" t="s">
        <v>35</v>
      </c>
      <c r="D9" s="19" t="s">
        <v>32</v>
      </c>
      <c r="E9" s="19" t="s">
        <v>27</v>
      </c>
      <c r="F9" s="19" t="s">
        <v>33</v>
      </c>
    </row>
    <row r="10" spans="1:6" ht="15.75" customHeight="1" x14ac:dyDescent="0.25">
      <c r="A10" s="122" t="s">
        <v>13</v>
      </c>
      <c r="B10" s="123">
        <v>499554</v>
      </c>
      <c r="C10" s="124">
        <v>739611.29</v>
      </c>
      <c r="D10" s="124">
        <v>761145.47</v>
      </c>
      <c r="E10" s="124">
        <v>761145.47</v>
      </c>
      <c r="F10" s="124">
        <v>761145.47</v>
      </c>
    </row>
    <row r="11" spans="1:6" ht="15.75" customHeight="1" x14ac:dyDescent="0.25">
      <c r="A11" s="125" t="s">
        <v>86</v>
      </c>
      <c r="B11" s="126">
        <v>499554</v>
      </c>
      <c r="C11" s="124">
        <v>739611.29</v>
      </c>
      <c r="D11" s="127">
        <v>761145.47</v>
      </c>
      <c r="E11" s="127">
        <v>761145.47</v>
      </c>
      <c r="F11" s="127">
        <v>761145.47</v>
      </c>
    </row>
    <row r="12" spans="1:6" x14ac:dyDescent="0.25">
      <c r="A12" s="16" t="s">
        <v>87</v>
      </c>
      <c r="B12" s="72">
        <v>499554</v>
      </c>
      <c r="C12" s="124">
        <v>739611.29</v>
      </c>
      <c r="D12" s="73">
        <v>761145.47</v>
      </c>
      <c r="E12" s="73">
        <v>761147.47</v>
      </c>
      <c r="F12" s="73">
        <v>761145.47</v>
      </c>
    </row>
    <row r="13" spans="1:6" x14ac:dyDescent="0.25">
      <c r="A13" s="11" t="s">
        <v>14</v>
      </c>
      <c r="B13" s="72"/>
      <c r="C13" s="73"/>
      <c r="D13" s="73"/>
      <c r="E13" s="73"/>
      <c r="F13" s="74"/>
    </row>
    <row r="14" spans="1:6" ht="25.5" x14ac:dyDescent="0.25">
      <c r="A14" s="17" t="s">
        <v>15</v>
      </c>
      <c r="B14" s="72"/>
      <c r="C14" s="73"/>
      <c r="D14" s="73"/>
      <c r="E14" s="73"/>
      <c r="F14" s="74"/>
    </row>
  </sheetData>
  <mergeCells count="5">
    <mergeCell ref="A1:F1"/>
    <mergeCell ref="A3:F3"/>
    <mergeCell ref="A5:F5"/>
    <mergeCell ref="A7:F7"/>
    <mergeCell ref="A2:F2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A3" sqref="A3:H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54" t="s">
        <v>31</v>
      </c>
      <c r="B1" s="154"/>
      <c r="C1" s="154"/>
      <c r="D1" s="154"/>
      <c r="E1" s="154"/>
      <c r="F1" s="154"/>
      <c r="G1" s="154"/>
      <c r="H1" s="154"/>
    </row>
    <row r="2" spans="1:8" ht="18" customHeight="1" x14ac:dyDescent="0.25">
      <c r="A2" s="4"/>
      <c r="B2" s="4"/>
      <c r="C2" s="172" t="s">
        <v>153</v>
      </c>
      <c r="D2" s="173"/>
      <c r="E2" s="173"/>
      <c r="F2" s="173"/>
      <c r="G2" s="173"/>
      <c r="H2" s="173"/>
    </row>
    <row r="3" spans="1:8" ht="15.75" customHeight="1" x14ac:dyDescent="0.25">
      <c r="A3" s="154" t="s">
        <v>19</v>
      </c>
      <c r="B3" s="154"/>
      <c r="C3" s="154"/>
      <c r="D3" s="154"/>
      <c r="E3" s="154"/>
      <c r="F3" s="154"/>
      <c r="G3" s="154"/>
      <c r="H3" s="154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54" t="s">
        <v>59</v>
      </c>
      <c r="B5" s="154"/>
      <c r="C5" s="154"/>
      <c r="D5" s="154"/>
      <c r="E5" s="154"/>
      <c r="F5" s="154"/>
      <c r="G5" s="154"/>
      <c r="H5" s="154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30</v>
      </c>
      <c r="D7" s="18" t="s">
        <v>34</v>
      </c>
      <c r="E7" s="19" t="s">
        <v>35</v>
      </c>
      <c r="F7" s="19" t="s">
        <v>32</v>
      </c>
      <c r="G7" s="19" t="s">
        <v>27</v>
      </c>
      <c r="H7" s="19" t="s">
        <v>33</v>
      </c>
    </row>
    <row r="8" spans="1:8" x14ac:dyDescent="0.25">
      <c r="A8" s="35"/>
      <c r="B8" s="36"/>
      <c r="C8" s="34" t="s">
        <v>61</v>
      </c>
      <c r="D8" s="36"/>
      <c r="E8" s="35"/>
      <c r="F8" s="35"/>
      <c r="G8" s="35"/>
      <c r="H8" s="35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23</v>
      </c>
      <c r="D10" s="8"/>
      <c r="E10" s="9"/>
      <c r="F10" s="9"/>
      <c r="G10" s="9"/>
      <c r="H10" s="9"/>
    </row>
    <row r="11" spans="1:8" x14ac:dyDescent="0.25">
      <c r="A11" s="11"/>
      <c r="B11" s="15"/>
      <c r="C11" s="38"/>
      <c r="D11" s="8"/>
      <c r="E11" s="9"/>
      <c r="F11" s="9"/>
      <c r="G11" s="9"/>
      <c r="H11" s="9"/>
    </row>
    <row r="12" spans="1:8" x14ac:dyDescent="0.25">
      <c r="A12" s="11"/>
      <c r="B12" s="15"/>
      <c r="C12" s="34" t="s">
        <v>64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3" t="s">
        <v>17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4" t="s">
        <v>24</v>
      </c>
      <c r="D14" s="8"/>
      <c r="E14" s="9"/>
      <c r="F14" s="9"/>
      <c r="G14" s="9"/>
      <c r="H14" s="10"/>
    </row>
  </sheetData>
  <mergeCells count="4">
    <mergeCell ref="A1:H1"/>
    <mergeCell ref="A3:H3"/>
    <mergeCell ref="A5:H5"/>
    <mergeCell ref="C2:H2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A3" sqref="A3:F3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54" t="s">
        <v>31</v>
      </c>
      <c r="B1" s="154"/>
      <c r="C1" s="154"/>
      <c r="D1" s="154"/>
      <c r="E1" s="154"/>
      <c r="F1" s="154"/>
    </row>
    <row r="2" spans="1:6" ht="18" customHeight="1" x14ac:dyDescent="0.25">
      <c r="A2" s="178" t="s">
        <v>153</v>
      </c>
      <c r="B2" s="173"/>
      <c r="C2" s="173"/>
      <c r="D2" s="173"/>
      <c r="E2" s="173"/>
      <c r="F2" s="173"/>
    </row>
    <row r="3" spans="1:6" ht="15.75" customHeight="1" x14ac:dyDescent="0.25">
      <c r="A3" s="154" t="s">
        <v>19</v>
      </c>
      <c r="B3" s="154"/>
      <c r="C3" s="154"/>
      <c r="D3" s="154"/>
      <c r="E3" s="154"/>
      <c r="F3" s="154"/>
    </row>
    <row r="4" spans="1:6" ht="18" x14ac:dyDescent="0.25">
      <c r="A4" s="172"/>
      <c r="B4" s="177"/>
      <c r="C4" s="177"/>
      <c r="D4" s="177"/>
      <c r="E4" s="177"/>
      <c r="F4" s="177"/>
    </row>
    <row r="5" spans="1:6" ht="18" customHeight="1" x14ac:dyDescent="0.25">
      <c r="A5" s="154" t="s">
        <v>60</v>
      </c>
      <c r="B5" s="154"/>
      <c r="C5" s="154"/>
      <c r="D5" s="154"/>
      <c r="E5" s="154"/>
      <c r="F5" s="154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8" t="s">
        <v>52</v>
      </c>
      <c r="B7" s="18" t="s">
        <v>34</v>
      </c>
      <c r="C7" s="19" t="s">
        <v>35</v>
      </c>
      <c r="D7" s="19" t="s">
        <v>32</v>
      </c>
      <c r="E7" s="19" t="s">
        <v>27</v>
      </c>
      <c r="F7" s="19" t="s">
        <v>33</v>
      </c>
    </row>
    <row r="8" spans="1:6" x14ac:dyDescent="0.25">
      <c r="A8" s="11" t="s">
        <v>61</v>
      </c>
      <c r="B8" s="8"/>
      <c r="C8" s="9"/>
      <c r="D8" s="9"/>
      <c r="E8" s="9"/>
      <c r="F8" s="9"/>
    </row>
    <row r="9" spans="1:6" ht="25.5" x14ac:dyDescent="0.25">
      <c r="A9" s="11" t="s">
        <v>62</v>
      </c>
      <c r="B9" s="8"/>
      <c r="C9" s="9"/>
      <c r="D9" s="9"/>
      <c r="E9" s="9"/>
      <c r="F9" s="9"/>
    </row>
    <row r="10" spans="1:6" ht="25.5" x14ac:dyDescent="0.25">
      <c r="A10" s="16" t="s">
        <v>63</v>
      </c>
      <c r="B10" s="8"/>
      <c r="C10" s="9"/>
      <c r="D10" s="9"/>
      <c r="E10" s="9"/>
      <c r="F10" s="9"/>
    </row>
    <row r="11" spans="1:6" x14ac:dyDescent="0.25">
      <c r="A11" s="16"/>
      <c r="B11" s="8"/>
      <c r="C11" s="9"/>
      <c r="D11" s="9"/>
      <c r="E11" s="9"/>
      <c r="F11" s="9"/>
    </row>
    <row r="12" spans="1:6" x14ac:dyDescent="0.25">
      <c r="A12" s="11" t="s">
        <v>64</v>
      </c>
      <c r="B12" s="8"/>
      <c r="C12" s="9"/>
      <c r="D12" s="9"/>
      <c r="E12" s="9"/>
      <c r="F12" s="9"/>
    </row>
    <row r="13" spans="1:6" x14ac:dyDescent="0.25">
      <c r="A13" s="23" t="s">
        <v>55</v>
      </c>
      <c r="B13" s="8"/>
      <c r="C13" s="9"/>
      <c r="D13" s="9"/>
      <c r="E13" s="9"/>
      <c r="F13" s="9"/>
    </row>
    <row r="14" spans="1:6" x14ac:dyDescent="0.25">
      <c r="A14" s="13" t="s">
        <v>56</v>
      </c>
      <c r="B14" s="8"/>
      <c r="C14" s="9"/>
      <c r="D14" s="9"/>
      <c r="E14" s="9"/>
      <c r="F14" s="10"/>
    </row>
    <row r="15" spans="1:6" x14ac:dyDescent="0.25">
      <c r="A15" s="23" t="s">
        <v>57</v>
      </c>
      <c r="B15" s="8"/>
      <c r="C15" s="9"/>
      <c r="D15" s="9"/>
      <c r="E15" s="9"/>
      <c r="F15" s="10"/>
    </row>
    <row r="16" spans="1:6" x14ac:dyDescent="0.25">
      <c r="A16" s="13" t="s">
        <v>58</v>
      </c>
      <c r="B16" s="8"/>
      <c r="C16" s="9"/>
      <c r="D16" s="9"/>
      <c r="E16" s="9"/>
      <c r="F16" s="10"/>
    </row>
  </sheetData>
  <mergeCells count="5">
    <mergeCell ref="A1:F1"/>
    <mergeCell ref="A3:F3"/>
    <mergeCell ref="A5:F5"/>
    <mergeCell ref="A4:F4"/>
    <mergeCell ref="A2:F2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zoomScale="120" zoomScaleNormal="120" workbookViewId="0">
      <selection activeCell="E89" sqref="E8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0.28515625" customWidth="1"/>
    <col min="4" max="4" width="30" customWidth="1"/>
    <col min="5" max="9" width="25.28515625" customWidth="1"/>
  </cols>
  <sheetData>
    <row r="1" spans="1:9" ht="42" customHeight="1" x14ac:dyDescent="0.25">
      <c r="A1" s="154" t="s">
        <v>31</v>
      </c>
      <c r="B1" s="154"/>
      <c r="C1" s="154"/>
      <c r="D1" s="154"/>
      <c r="E1" s="154"/>
      <c r="F1" s="154"/>
      <c r="G1" s="154"/>
      <c r="H1" s="154"/>
      <c r="I1" s="154"/>
    </row>
    <row r="2" spans="1:9" ht="18" x14ac:dyDescent="0.25">
      <c r="A2" s="4"/>
      <c r="B2" s="4"/>
      <c r="C2" s="178" t="s">
        <v>153</v>
      </c>
      <c r="D2" s="177"/>
      <c r="E2" s="177"/>
      <c r="F2" s="177"/>
      <c r="G2" s="177"/>
      <c r="H2" s="177"/>
      <c r="I2" s="177"/>
    </row>
    <row r="3" spans="1:9" ht="18" customHeight="1" x14ac:dyDescent="0.25">
      <c r="A3" s="154" t="s">
        <v>18</v>
      </c>
      <c r="B3" s="155"/>
      <c r="C3" s="155"/>
      <c r="D3" s="155"/>
      <c r="E3" s="155"/>
      <c r="F3" s="155"/>
      <c r="G3" s="155"/>
      <c r="H3" s="155"/>
      <c r="I3" s="155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85" t="s">
        <v>20</v>
      </c>
      <c r="B5" s="186"/>
      <c r="C5" s="187"/>
      <c r="D5" s="18" t="s">
        <v>21</v>
      </c>
      <c r="E5" s="18" t="s">
        <v>34</v>
      </c>
      <c r="F5" s="19" t="s">
        <v>35</v>
      </c>
      <c r="G5" s="19" t="s">
        <v>32</v>
      </c>
      <c r="H5" s="19" t="s">
        <v>27</v>
      </c>
      <c r="I5" s="19" t="s">
        <v>33</v>
      </c>
    </row>
    <row r="6" spans="1:9" ht="25.5" x14ac:dyDescent="0.25">
      <c r="A6" s="179" t="s">
        <v>88</v>
      </c>
      <c r="B6" s="180"/>
      <c r="C6" s="181"/>
      <c r="D6" s="142" t="s">
        <v>89</v>
      </c>
      <c r="E6" s="148">
        <v>499554</v>
      </c>
      <c r="F6" s="149">
        <v>739611.29</v>
      </c>
      <c r="G6" s="148">
        <v>761145.47</v>
      </c>
      <c r="H6" s="148">
        <v>761145.47</v>
      </c>
      <c r="I6" s="148">
        <v>761145.47</v>
      </c>
    </row>
    <row r="7" spans="1:9" s="92" customFormat="1" x14ac:dyDescent="0.25">
      <c r="A7" s="182" t="s">
        <v>147</v>
      </c>
      <c r="B7" s="183"/>
      <c r="C7" s="184"/>
      <c r="D7" s="128" t="s">
        <v>90</v>
      </c>
      <c r="E7" s="129">
        <v>0</v>
      </c>
      <c r="F7" s="130">
        <v>160</v>
      </c>
      <c r="G7" s="129">
        <v>160</v>
      </c>
      <c r="H7" s="129">
        <v>160</v>
      </c>
      <c r="I7" s="129">
        <v>160</v>
      </c>
    </row>
    <row r="8" spans="1:9" x14ac:dyDescent="0.25">
      <c r="A8" s="188" t="s">
        <v>91</v>
      </c>
      <c r="B8" s="189"/>
      <c r="C8" s="190"/>
      <c r="D8" s="64" t="s">
        <v>92</v>
      </c>
      <c r="E8" s="62">
        <v>0</v>
      </c>
      <c r="F8" s="63">
        <v>160</v>
      </c>
      <c r="G8" s="62">
        <v>160</v>
      </c>
      <c r="H8" s="62">
        <v>160</v>
      </c>
      <c r="I8" s="76">
        <v>160</v>
      </c>
    </row>
    <row r="9" spans="1:9" x14ac:dyDescent="0.25">
      <c r="A9" s="191">
        <v>3</v>
      </c>
      <c r="B9" s="192"/>
      <c r="C9" s="193"/>
      <c r="D9" s="25" t="s">
        <v>9</v>
      </c>
      <c r="E9" s="62">
        <v>0</v>
      </c>
      <c r="F9" s="63">
        <v>160</v>
      </c>
      <c r="G9" s="62">
        <v>160</v>
      </c>
      <c r="H9" s="62">
        <v>160</v>
      </c>
      <c r="I9" s="76">
        <v>160</v>
      </c>
    </row>
    <row r="10" spans="1:9" x14ac:dyDescent="0.25">
      <c r="A10" s="194">
        <v>32</v>
      </c>
      <c r="B10" s="195"/>
      <c r="C10" s="196"/>
      <c r="D10" s="25" t="s">
        <v>22</v>
      </c>
      <c r="E10" s="62">
        <v>0</v>
      </c>
      <c r="F10" s="63">
        <v>160</v>
      </c>
      <c r="G10" s="62">
        <v>20580</v>
      </c>
      <c r="H10" s="62">
        <v>20580</v>
      </c>
      <c r="I10" s="76">
        <v>20580</v>
      </c>
    </row>
    <row r="11" spans="1:9" s="92" customFormat="1" x14ac:dyDescent="0.25">
      <c r="A11" s="182" t="s">
        <v>148</v>
      </c>
      <c r="B11" s="183"/>
      <c r="C11" s="184"/>
      <c r="D11" s="128" t="s">
        <v>93</v>
      </c>
      <c r="E11" s="129">
        <v>8466.35</v>
      </c>
      <c r="F11" s="130">
        <v>41567.85</v>
      </c>
      <c r="G11" s="129">
        <v>41567.85</v>
      </c>
      <c r="H11" s="129">
        <v>41567.85</v>
      </c>
      <c r="I11" s="131">
        <v>41567.85</v>
      </c>
    </row>
    <row r="12" spans="1:9" x14ac:dyDescent="0.25">
      <c r="A12" s="188" t="s">
        <v>91</v>
      </c>
      <c r="B12" s="189"/>
      <c r="C12" s="190"/>
      <c r="D12" s="64" t="s">
        <v>92</v>
      </c>
      <c r="E12" s="62">
        <v>1046.05</v>
      </c>
      <c r="F12" s="65">
        <v>0</v>
      </c>
      <c r="G12" s="66">
        <v>0</v>
      </c>
      <c r="H12" s="62">
        <v>0</v>
      </c>
      <c r="I12" s="62">
        <v>0</v>
      </c>
    </row>
    <row r="13" spans="1:9" ht="14.25" customHeight="1" x14ac:dyDescent="0.25">
      <c r="A13" s="191">
        <v>3</v>
      </c>
      <c r="B13" s="192"/>
      <c r="C13" s="193"/>
      <c r="D13" s="25" t="s">
        <v>9</v>
      </c>
      <c r="E13" s="62">
        <v>1046.05</v>
      </c>
      <c r="F13" s="63">
        <v>0</v>
      </c>
      <c r="G13" s="62">
        <v>0</v>
      </c>
      <c r="H13" s="62">
        <v>0</v>
      </c>
      <c r="I13" s="62">
        <v>0</v>
      </c>
    </row>
    <row r="14" spans="1:9" ht="15" customHeight="1" x14ac:dyDescent="0.25">
      <c r="A14" s="52">
        <v>32</v>
      </c>
      <c r="B14" s="53"/>
      <c r="C14" s="25"/>
      <c r="D14" s="25" t="s">
        <v>22</v>
      </c>
      <c r="E14" s="62">
        <v>1046.05</v>
      </c>
      <c r="F14" s="63">
        <v>0</v>
      </c>
      <c r="G14" s="62">
        <v>0</v>
      </c>
      <c r="H14" s="62">
        <v>0</v>
      </c>
      <c r="I14" s="76">
        <v>0</v>
      </c>
    </row>
    <row r="15" spans="1:9" ht="25.5" x14ac:dyDescent="0.25">
      <c r="A15" s="197" t="s">
        <v>94</v>
      </c>
      <c r="B15" s="198"/>
      <c r="C15" s="199"/>
      <c r="D15" s="26" t="s">
        <v>95</v>
      </c>
      <c r="E15" s="62">
        <v>1537.02</v>
      </c>
      <c r="F15" s="65">
        <v>2389</v>
      </c>
      <c r="G15" s="66">
        <v>2389</v>
      </c>
      <c r="H15" s="62">
        <v>2389</v>
      </c>
      <c r="I15" s="76">
        <v>2389</v>
      </c>
    </row>
    <row r="16" spans="1:9" x14ac:dyDescent="0.25">
      <c r="A16" s="191">
        <v>3</v>
      </c>
      <c r="B16" s="163"/>
      <c r="C16" s="164"/>
      <c r="D16" s="25" t="s">
        <v>9</v>
      </c>
      <c r="E16" s="62">
        <v>1537.02</v>
      </c>
      <c r="F16" s="63">
        <v>2389</v>
      </c>
      <c r="G16" s="62">
        <v>2389</v>
      </c>
      <c r="H16" s="62">
        <v>2389</v>
      </c>
      <c r="I16" s="76">
        <v>2389</v>
      </c>
    </row>
    <row r="17" spans="1:9" ht="15" customHeight="1" x14ac:dyDescent="0.25">
      <c r="A17" s="191">
        <v>32</v>
      </c>
      <c r="B17" s="163"/>
      <c r="C17" s="164"/>
      <c r="D17" s="25" t="s">
        <v>22</v>
      </c>
      <c r="E17" s="62">
        <v>1537.02</v>
      </c>
      <c r="F17" s="63">
        <v>2389</v>
      </c>
      <c r="G17" s="62">
        <v>2389</v>
      </c>
      <c r="H17" s="62">
        <v>2389</v>
      </c>
      <c r="I17" s="76">
        <v>2389</v>
      </c>
    </row>
    <row r="18" spans="1:9" ht="25.5" x14ac:dyDescent="0.25">
      <c r="A18" s="197" t="s">
        <v>96</v>
      </c>
      <c r="B18" s="198"/>
      <c r="C18" s="199"/>
      <c r="D18" s="26" t="s">
        <v>97</v>
      </c>
      <c r="E18" s="66">
        <v>0</v>
      </c>
      <c r="F18" s="65">
        <v>664</v>
      </c>
      <c r="G18" s="66">
        <v>664</v>
      </c>
      <c r="H18" s="88">
        <v>664</v>
      </c>
      <c r="I18" s="104">
        <v>664</v>
      </c>
    </row>
    <row r="19" spans="1:9" x14ac:dyDescent="0.25">
      <c r="A19" s="194">
        <v>3</v>
      </c>
      <c r="B19" s="195"/>
      <c r="C19" s="196"/>
      <c r="D19" s="25" t="s">
        <v>9</v>
      </c>
      <c r="E19" s="62">
        <v>0</v>
      </c>
      <c r="F19" s="63">
        <v>664</v>
      </c>
      <c r="G19" s="62">
        <v>664</v>
      </c>
      <c r="H19" s="62">
        <v>664</v>
      </c>
      <c r="I19" s="76">
        <v>664</v>
      </c>
    </row>
    <row r="20" spans="1:9" x14ac:dyDescent="0.25">
      <c r="A20" s="54">
        <v>32</v>
      </c>
      <c r="B20" s="55"/>
      <c r="C20" s="56"/>
      <c r="D20" s="25" t="s">
        <v>22</v>
      </c>
      <c r="E20" s="62">
        <v>0</v>
      </c>
      <c r="F20" s="63">
        <v>664</v>
      </c>
      <c r="G20" s="62">
        <v>664</v>
      </c>
      <c r="H20" s="99">
        <v>664</v>
      </c>
      <c r="I20" s="99">
        <v>664</v>
      </c>
    </row>
    <row r="21" spans="1:9" ht="38.25" x14ac:dyDescent="0.25">
      <c r="A21" s="200" t="s">
        <v>98</v>
      </c>
      <c r="B21" s="201"/>
      <c r="C21" s="202"/>
      <c r="D21" s="26" t="s">
        <v>99</v>
      </c>
      <c r="E21" s="66">
        <v>4274.68</v>
      </c>
      <c r="F21" s="65">
        <v>8627</v>
      </c>
      <c r="G21" s="66">
        <v>8627</v>
      </c>
      <c r="H21" s="102">
        <v>8627</v>
      </c>
      <c r="I21" s="102">
        <v>8627</v>
      </c>
    </row>
    <row r="22" spans="1:9" x14ac:dyDescent="0.25">
      <c r="A22" s="54">
        <v>3</v>
      </c>
      <c r="B22" s="55"/>
      <c r="C22" s="56"/>
      <c r="D22" s="25" t="s">
        <v>9</v>
      </c>
      <c r="E22" s="62">
        <v>4274.68</v>
      </c>
      <c r="F22" s="63">
        <v>8627</v>
      </c>
      <c r="G22" s="62">
        <v>8627</v>
      </c>
      <c r="H22" s="99">
        <v>8627</v>
      </c>
      <c r="I22" s="99">
        <v>8627</v>
      </c>
    </row>
    <row r="23" spans="1:9" x14ac:dyDescent="0.25">
      <c r="A23" s="54">
        <v>32</v>
      </c>
      <c r="B23" s="55"/>
      <c r="C23" s="56"/>
      <c r="D23" s="25" t="s">
        <v>22</v>
      </c>
      <c r="E23" s="62">
        <v>4274.68</v>
      </c>
      <c r="F23" s="63">
        <v>8627</v>
      </c>
      <c r="G23" s="62">
        <v>8627</v>
      </c>
      <c r="H23" s="99">
        <v>8627</v>
      </c>
      <c r="I23" s="99">
        <v>8627</v>
      </c>
    </row>
    <row r="24" spans="1:9" ht="25.5" x14ac:dyDescent="0.25">
      <c r="A24" s="200" t="s">
        <v>100</v>
      </c>
      <c r="B24" s="201"/>
      <c r="C24" s="202"/>
      <c r="D24" s="26" t="s">
        <v>101</v>
      </c>
      <c r="E24" s="66">
        <v>1210.43</v>
      </c>
      <c r="F24" s="65">
        <v>9887.85</v>
      </c>
      <c r="G24" s="66">
        <v>9887.85</v>
      </c>
      <c r="H24" s="99">
        <v>9887.85</v>
      </c>
      <c r="I24" s="99">
        <v>9887.85</v>
      </c>
    </row>
    <row r="25" spans="1:9" x14ac:dyDescent="0.25">
      <c r="A25" s="54">
        <v>3</v>
      </c>
      <c r="B25" s="55"/>
      <c r="C25" s="56"/>
      <c r="D25" s="25" t="s">
        <v>9</v>
      </c>
      <c r="E25" s="62">
        <v>1210.43</v>
      </c>
      <c r="F25" s="63">
        <v>9887.85</v>
      </c>
      <c r="G25" s="62">
        <v>9887.85</v>
      </c>
      <c r="H25" s="99">
        <v>9887.85</v>
      </c>
      <c r="I25" s="99">
        <v>9887.85</v>
      </c>
    </row>
    <row r="26" spans="1:9" x14ac:dyDescent="0.25">
      <c r="A26" s="54">
        <v>32</v>
      </c>
      <c r="B26" s="55"/>
      <c r="C26" s="56"/>
      <c r="D26" s="25" t="s">
        <v>22</v>
      </c>
      <c r="E26" s="62">
        <v>1210.43</v>
      </c>
      <c r="F26" s="63">
        <v>9887.85</v>
      </c>
      <c r="G26" s="62">
        <v>9887.85</v>
      </c>
      <c r="H26" s="99">
        <v>9887.85</v>
      </c>
      <c r="I26" s="99">
        <v>9887.85</v>
      </c>
    </row>
    <row r="27" spans="1:9" x14ac:dyDescent="0.25">
      <c r="A27" s="203" t="s">
        <v>102</v>
      </c>
      <c r="B27" s="203"/>
      <c r="C27" s="203"/>
      <c r="D27" s="70" t="s">
        <v>103</v>
      </c>
      <c r="E27" s="66"/>
      <c r="F27" s="65">
        <v>20000</v>
      </c>
      <c r="G27" s="66">
        <v>20000</v>
      </c>
      <c r="H27" s="100">
        <v>20000</v>
      </c>
      <c r="I27" s="100">
        <v>20000</v>
      </c>
    </row>
    <row r="28" spans="1:9" x14ac:dyDescent="0.25">
      <c r="A28" s="54">
        <v>3</v>
      </c>
      <c r="B28" s="55"/>
      <c r="C28" s="56"/>
      <c r="D28" s="25" t="s">
        <v>9</v>
      </c>
      <c r="E28" s="62"/>
      <c r="F28" s="63">
        <v>20000</v>
      </c>
      <c r="G28" s="62">
        <v>20000</v>
      </c>
      <c r="H28" s="99">
        <v>20000</v>
      </c>
      <c r="I28" s="99">
        <v>20000</v>
      </c>
    </row>
    <row r="29" spans="1:9" x14ac:dyDescent="0.25">
      <c r="A29" s="54">
        <v>32</v>
      </c>
      <c r="B29" s="55"/>
      <c r="C29" s="56"/>
      <c r="D29" s="25" t="s">
        <v>22</v>
      </c>
      <c r="E29" s="62"/>
      <c r="F29" s="63">
        <v>20000</v>
      </c>
      <c r="G29" s="62">
        <v>20000</v>
      </c>
      <c r="H29" s="99">
        <v>20000</v>
      </c>
      <c r="I29" s="99">
        <v>20000</v>
      </c>
    </row>
    <row r="30" spans="1:9" s="92" customFormat="1" ht="25.5" customHeight="1" x14ac:dyDescent="0.25">
      <c r="A30" s="182" t="s">
        <v>149</v>
      </c>
      <c r="B30" s="183"/>
      <c r="C30" s="184"/>
      <c r="D30" s="135" t="s">
        <v>107</v>
      </c>
      <c r="E30" s="132">
        <v>408139.77</v>
      </c>
      <c r="F30" s="133">
        <v>653188.43999999994</v>
      </c>
      <c r="G30" s="132">
        <v>653188.43999999994</v>
      </c>
      <c r="H30" s="134">
        <v>653188.43999999994</v>
      </c>
      <c r="I30" s="134">
        <v>653188.43999999994</v>
      </c>
    </row>
    <row r="31" spans="1:9" ht="15" customHeight="1" x14ac:dyDescent="0.25">
      <c r="A31" s="204" t="s">
        <v>91</v>
      </c>
      <c r="B31" s="205"/>
      <c r="C31" s="206"/>
      <c r="D31" s="26" t="s">
        <v>92</v>
      </c>
      <c r="E31" s="66">
        <v>0</v>
      </c>
      <c r="F31" s="65">
        <v>25170</v>
      </c>
      <c r="G31" s="66">
        <v>25170</v>
      </c>
      <c r="H31" s="99">
        <v>25170</v>
      </c>
      <c r="I31" s="99">
        <v>25170</v>
      </c>
    </row>
    <row r="32" spans="1:9" x14ac:dyDescent="0.25">
      <c r="A32" s="191">
        <v>3</v>
      </c>
      <c r="B32" s="192"/>
      <c r="C32" s="193"/>
      <c r="D32" s="33" t="s">
        <v>9</v>
      </c>
      <c r="E32" s="62">
        <v>0</v>
      </c>
      <c r="F32" s="63">
        <v>25170</v>
      </c>
      <c r="G32" s="62">
        <v>25170</v>
      </c>
      <c r="H32" s="99">
        <v>25170</v>
      </c>
      <c r="I32" s="99">
        <v>25170</v>
      </c>
    </row>
    <row r="33" spans="1:9" x14ac:dyDescent="0.25">
      <c r="A33" s="194">
        <v>32</v>
      </c>
      <c r="B33" s="195"/>
      <c r="C33" s="196"/>
      <c r="D33" s="25" t="s">
        <v>22</v>
      </c>
      <c r="E33" s="62">
        <v>0</v>
      </c>
      <c r="F33" s="63">
        <v>24772</v>
      </c>
      <c r="G33" s="62">
        <v>24772</v>
      </c>
      <c r="H33" s="99">
        <v>24772</v>
      </c>
      <c r="I33" s="99">
        <v>25170</v>
      </c>
    </row>
    <row r="34" spans="1:9" x14ac:dyDescent="0.25">
      <c r="A34" s="54">
        <v>34</v>
      </c>
      <c r="B34" s="55"/>
      <c r="C34" s="56"/>
      <c r="D34" s="25" t="s">
        <v>77</v>
      </c>
      <c r="E34" s="62">
        <v>0</v>
      </c>
      <c r="F34" s="63">
        <v>398</v>
      </c>
      <c r="G34" s="62">
        <v>398</v>
      </c>
      <c r="H34" s="99">
        <v>398</v>
      </c>
      <c r="I34" s="99">
        <v>398</v>
      </c>
    </row>
    <row r="35" spans="1:9" s="92" customFormat="1" x14ac:dyDescent="0.25">
      <c r="A35" s="200" t="s">
        <v>108</v>
      </c>
      <c r="B35" s="207"/>
      <c r="C35" s="208"/>
      <c r="D35" s="71" t="s">
        <v>109</v>
      </c>
      <c r="E35" s="66">
        <v>17083.689999999999</v>
      </c>
      <c r="F35" s="65">
        <v>25170</v>
      </c>
      <c r="G35" s="66">
        <v>25925.1</v>
      </c>
      <c r="H35" s="103">
        <v>25925.1</v>
      </c>
      <c r="I35" s="103">
        <v>25925.1</v>
      </c>
    </row>
    <row r="36" spans="1:9" x14ac:dyDescent="0.25">
      <c r="A36" s="54">
        <v>3</v>
      </c>
      <c r="B36" s="55"/>
      <c r="C36" s="56"/>
      <c r="D36" s="25" t="s">
        <v>9</v>
      </c>
      <c r="E36" s="62">
        <v>17083.689999999999</v>
      </c>
      <c r="F36" s="63">
        <v>25170</v>
      </c>
      <c r="G36" s="62">
        <v>25925.1</v>
      </c>
      <c r="H36" s="99">
        <v>25925.1</v>
      </c>
      <c r="I36" s="99">
        <v>25925.1</v>
      </c>
    </row>
    <row r="37" spans="1:9" x14ac:dyDescent="0.25">
      <c r="A37" s="54">
        <v>32</v>
      </c>
      <c r="B37" s="55"/>
      <c r="C37" s="56"/>
      <c r="D37" s="25" t="s">
        <v>22</v>
      </c>
      <c r="E37" s="62">
        <v>16777.03</v>
      </c>
      <c r="F37" s="63">
        <v>24772</v>
      </c>
      <c r="G37" s="62">
        <v>25515.16</v>
      </c>
      <c r="H37" s="99">
        <v>25515.16</v>
      </c>
      <c r="I37" s="99">
        <v>25515.16</v>
      </c>
    </row>
    <row r="38" spans="1:9" x14ac:dyDescent="0.25">
      <c r="A38" s="54">
        <v>34</v>
      </c>
      <c r="B38" s="55"/>
      <c r="C38" s="56"/>
      <c r="D38" s="25" t="s">
        <v>77</v>
      </c>
      <c r="E38" s="62">
        <v>306.67</v>
      </c>
      <c r="F38" s="63">
        <v>398</v>
      </c>
      <c r="G38" s="62">
        <v>409.94</v>
      </c>
      <c r="H38" s="99">
        <v>409.94</v>
      </c>
      <c r="I38" s="99">
        <v>409.94</v>
      </c>
    </row>
    <row r="39" spans="1:9" ht="25.5" x14ac:dyDescent="0.25">
      <c r="A39" s="54">
        <v>42</v>
      </c>
      <c r="B39" s="55"/>
      <c r="C39" s="56"/>
      <c r="D39" s="25" t="s">
        <v>11</v>
      </c>
      <c r="E39" s="62">
        <v>0</v>
      </c>
      <c r="F39" s="63">
        <v>0</v>
      </c>
      <c r="G39" s="62">
        <v>0</v>
      </c>
      <c r="H39" s="99">
        <v>0</v>
      </c>
      <c r="I39" s="99">
        <v>0</v>
      </c>
    </row>
    <row r="40" spans="1:9" s="101" customFormat="1" x14ac:dyDescent="0.25">
      <c r="A40" s="54">
        <v>45</v>
      </c>
      <c r="B40" s="55"/>
      <c r="C40" s="56"/>
      <c r="D40" s="25" t="s">
        <v>110</v>
      </c>
      <c r="E40" s="62">
        <v>0</v>
      </c>
      <c r="F40" s="63">
        <v>0</v>
      </c>
      <c r="G40" s="62">
        <v>0</v>
      </c>
      <c r="H40" s="99">
        <v>0</v>
      </c>
      <c r="I40" s="99">
        <v>0</v>
      </c>
    </row>
    <row r="41" spans="1:9" x14ac:dyDescent="0.25">
      <c r="A41" s="200" t="s">
        <v>111</v>
      </c>
      <c r="B41" s="201"/>
      <c r="C41" s="202"/>
      <c r="D41" s="71" t="s">
        <v>112</v>
      </c>
      <c r="E41" s="66">
        <v>100.59</v>
      </c>
      <c r="F41" s="65">
        <v>25837.5</v>
      </c>
      <c r="G41" s="66">
        <v>25837.5</v>
      </c>
      <c r="H41" s="102">
        <v>25837.5</v>
      </c>
      <c r="I41" s="102">
        <v>25837.5</v>
      </c>
    </row>
    <row r="42" spans="1:9" x14ac:dyDescent="0.25">
      <c r="A42" s="54">
        <v>3</v>
      </c>
      <c r="B42" s="55"/>
      <c r="C42" s="56"/>
      <c r="D42" s="25" t="s">
        <v>9</v>
      </c>
      <c r="E42" s="62">
        <v>100.59</v>
      </c>
      <c r="F42" s="63">
        <v>5837.5</v>
      </c>
      <c r="G42" s="62">
        <v>5837.5</v>
      </c>
      <c r="H42" s="99">
        <v>5837.5</v>
      </c>
      <c r="I42" s="99">
        <v>5837.5</v>
      </c>
    </row>
    <row r="43" spans="1:9" x14ac:dyDescent="0.25">
      <c r="A43" s="54">
        <v>32</v>
      </c>
      <c r="B43" s="55"/>
      <c r="C43" s="56"/>
      <c r="D43" s="25" t="s">
        <v>22</v>
      </c>
      <c r="E43" s="62">
        <v>100.54</v>
      </c>
      <c r="F43" s="63">
        <v>5794</v>
      </c>
      <c r="G43" s="62">
        <v>5794</v>
      </c>
      <c r="H43" s="99">
        <v>5794</v>
      </c>
      <c r="I43" s="99">
        <v>5794</v>
      </c>
    </row>
    <row r="44" spans="1:9" x14ac:dyDescent="0.25">
      <c r="A44" s="95">
        <v>34</v>
      </c>
      <c r="B44" s="96"/>
      <c r="C44" s="97"/>
      <c r="D44" s="94" t="s">
        <v>77</v>
      </c>
      <c r="E44" s="62">
        <v>0.05</v>
      </c>
      <c r="F44" s="63">
        <v>43.5</v>
      </c>
      <c r="G44" s="62">
        <v>43.5</v>
      </c>
      <c r="H44" s="99">
        <v>43.5</v>
      </c>
      <c r="I44" s="99">
        <v>43.5</v>
      </c>
    </row>
    <row r="45" spans="1:9" ht="25.5" x14ac:dyDescent="0.25">
      <c r="A45" s="54">
        <v>4</v>
      </c>
      <c r="B45" s="55"/>
      <c r="C45" s="56"/>
      <c r="D45" s="25" t="s">
        <v>11</v>
      </c>
      <c r="E45" s="62">
        <v>0</v>
      </c>
      <c r="F45" s="63">
        <v>20000</v>
      </c>
      <c r="G45" s="62">
        <v>20000</v>
      </c>
      <c r="H45" s="99">
        <v>20000</v>
      </c>
      <c r="I45" s="99">
        <v>20000</v>
      </c>
    </row>
    <row r="46" spans="1:9" ht="25.5" x14ac:dyDescent="0.25">
      <c r="A46" s="54">
        <v>42</v>
      </c>
      <c r="B46" s="55"/>
      <c r="C46" s="56"/>
      <c r="D46" s="25" t="s">
        <v>113</v>
      </c>
      <c r="E46" s="62">
        <v>0</v>
      </c>
      <c r="F46" s="63">
        <v>20000</v>
      </c>
      <c r="G46" s="62">
        <v>20000</v>
      </c>
      <c r="H46" s="99">
        <v>20000</v>
      </c>
      <c r="I46" s="99">
        <v>20000</v>
      </c>
    </row>
    <row r="47" spans="1:9" ht="25.5" x14ac:dyDescent="0.25">
      <c r="A47" s="200" t="s">
        <v>94</v>
      </c>
      <c r="B47" s="201"/>
      <c r="C47" s="202"/>
      <c r="D47" s="26" t="s">
        <v>114</v>
      </c>
      <c r="E47" s="66">
        <v>5178.7299999999996</v>
      </c>
      <c r="F47" s="65">
        <v>2398</v>
      </c>
      <c r="G47" s="66">
        <v>2398</v>
      </c>
      <c r="H47" s="102">
        <v>2398</v>
      </c>
      <c r="I47" s="102">
        <v>2398</v>
      </c>
    </row>
    <row r="48" spans="1:9" x14ac:dyDescent="0.25">
      <c r="A48" s="54">
        <v>3</v>
      </c>
      <c r="B48" s="55"/>
      <c r="C48" s="56"/>
      <c r="D48" s="25" t="s">
        <v>9</v>
      </c>
      <c r="E48" s="62">
        <v>5178.7299999999996</v>
      </c>
      <c r="F48" s="63">
        <v>2398</v>
      </c>
      <c r="G48" s="62">
        <v>2398</v>
      </c>
      <c r="H48" s="99">
        <v>2398</v>
      </c>
      <c r="I48" s="99">
        <v>2398</v>
      </c>
    </row>
    <row r="49" spans="1:9" x14ac:dyDescent="0.25">
      <c r="A49" s="54">
        <v>32</v>
      </c>
      <c r="B49" s="55"/>
      <c r="C49" s="56"/>
      <c r="D49" s="25" t="s">
        <v>22</v>
      </c>
      <c r="E49" s="62">
        <v>5178.7299999999996</v>
      </c>
      <c r="F49" s="63">
        <v>2398</v>
      </c>
      <c r="G49" s="62">
        <v>2398</v>
      </c>
      <c r="H49" s="99">
        <v>2398</v>
      </c>
      <c r="I49" s="99">
        <v>2398</v>
      </c>
    </row>
    <row r="50" spans="1:9" x14ac:dyDescent="0.25">
      <c r="A50" s="200" t="s">
        <v>104</v>
      </c>
      <c r="B50" s="201"/>
      <c r="C50" s="202"/>
      <c r="D50" s="26" t="s">
        <v>105</v>
      </c>
      <c r="E50" s="66">
        <v>385159.6</v>
      </c>
      <c r="F50" s="65">
        <v>595237.6</v>
      </c>
      <c r="G50" s="66">
        <v>595237.6</v>
      </c>
      <c r="H50" s="102">
        <v>595237.6</v>
      </c>
      <c r="I50" s="102">
        <v>595237.6</v>
      </c>
    </row>
    <row r="51" spans="1:9" x14ac:dyDescent="0.25">
      <c r="A51" s="54">
        <v>3</v>
      </c>
      <c r="B51" s="55"/>
      <c r="C51" s="56"/>
      <c r="D51" s="25" t="s">
        <v>9</v>
      </c>
      <c r="E51" s="62">
        <v>384896.14</v>
      </c>
      <c r="F51" s="63">
        <v>588910.37</v>
      </c>
      <c r="G51" s="62">
        <v>588910.37</v>
      </c>
      <c r="H51" s="99">
        <v>588910.37</v>
      </c>
      <c r="I51" s="99">
        <v>588910.37</v>
      </c>
    </row>
    <row r="52" spans="1:9" x14ac:dyDescent="0.25">
      <c r="A52" s="54">
        <v>31</v>
      </c>
      <c r="B52" s="55"/>
      <c r="C52" s="56"/>
      <c r="D52" s="25" t="s">
        <v>10</v>
      </c>
      <c r="E52" s="62">
        <v>370736.28</v>
      </c>
      <c r="F52" s="63">
        <v>548108.03</v>
      </c>
      <c r="G52" s="62">
        <v>548108.03</v>
      </c>
      <c r="H52" s="99">
        <v>548108.03</v>
      </c>
      <c r="I52" s="99">
        <v>548108.03</v>
      </c>
    </row>
    <row r="53" spans="1:9" x14ac:dyDescent="0.25">
      <c r="A53" s="54">
        <v>32</v>
      </c>
      <c r="B53" s="55"/>
      <c r="C53" s="56"/>
      <c r="D53" s="25" t="s">
        <v>22</v>
      </c>
      <c r="E53" s="62">
        <v>14159.86</v>
      </c>
      <c r="F53" s="63">
        <v>40669.620000000003</v>
      </c>
      <c r="G53" s="62">
        <v>40669.620000000003</v>
      </c>
      <c r="H53" s="99">
        <v>40669.620000000003</v>
      </c>
      <c r="I53" s="99">
        <v>40669.620000000003</v>
      </c>
    </row>
    <row r="54" spans="1:9" x14ac:dyDescent="0.25">
      <c r="A54" s="54">
        <v>34</v>
      </c>
      <c r="B54" s="55"/>
      <c r="C54" s="56"/>
      <c r="D54" s="25" t="s">
        <v>77</v>
      </c>
      <c r="E54" s="62">
        <v>0</v>
      </c>
      <c r="F54" s="63">
        <v>0</v>
      </c>
      <c r="G54" s="62">
        <v>0</v>
      </c>
      <c r="H54" s="99">
        <v>0</v>
      </c>
      <c r="I54" s="99">
        <v>0</v>
      </c>
    </row>
    <row r="55" spans="1:9" x14ac:dyDescent="0.25">
      <c r="A55" s="54">
        <v>37</v>
      </c>
      <c r="B55" s="55"/>
      <c r="C55" s="56"/>
      <c r="D55" s="25" t="s">
        <v>106</v>
      </c>
      <c r="E55" s="62">
        <v>0</v>
      </c>
      <c r="F55" s="63">
        <v>132.72</v>
      </c>
      <c r="G55" s="62">
        <v>132.72</v>
      </c>
      <c r="H55" s="99">
        <v>132.72</v>
      </c>
      <c r="I55" s="99">
        <v>132.72</v>
      </c>
    </row>
    <row r="56" spans="1:9" ht="25.5" x14ac:dyDescent="0.25">
      <c r="A56" s="54">
        <v>4</v>
      </c>
      <c r="B56" s="55"/>
      <c r="C56" s="56"/>
      <c r="D56" s="25" t="s">
        <v>11</v>
      </c>
      <c r="E56" s="62">
        <v>263.45</v>
      </c>
      <c r="F56" s="63">
        <v>6327.23</v>
      </c>
      <c r="G56" s="62">
        <v>6327.2</v>
      </c>
      <c r="H56" s="99">
        <v>6327.2</v>
      </c>
      <c r="I56" s="99">
        <v>6327</v>
      </c>
    </row>
    <row r="57" spans="1:9" x14ac:dyDescent="0.25">
      <c r="A57" s="54">
        <v>42</v>
      </c>
      <c r="B57" s="55"/>
      <c r="C57" s="56"/>
      <c r="D57" s="25" t="s">
        <v>115</v>
      </c>
      <c r="E57" s="62">
        <v>263.45</v>
      </c>
      <c r="F57" s="63">
        <v>0</v>
      </c>
      <c r="G57" s="62">
        <v>0</v>
      </c>
      <c r="H57" s="99">
        <v>0</v>
      </c>
      <c r="I57" s="99">
        <v>0</v>
      </c>
    </row>
    <row r="58" spans="1:9" x14ac:dyDescent="0.25">
      <c r="A58" s="54">
        <v>45</v>
      </c>
      <c r="B58" s="55"/>
      <c r="C58" s="56"/>
      <c r="D58" s="25" t="s">
        <v>110</v>
      </c>
      <c r="E58" s="62">
        <v>0</v>
      </c>
      <c r="F58" s="63">
        <v>0</v>
      </c>
      <c r="G58" s="62">
        <v>0</v>
      </c>
      <c r="H58" s="99">
        <v>0</v>
      </c>
      <c r="I58" s="99">
        <v>0</v>
      </c>
    </row>
    <row r="59" spans="1:9" ht="25.5" x14ac:dyDescent="0.25">
      <c r="A59" s="200" t="s">
        <v>100</v>
      </c>
      <c r="B59" s="201"/>
      <c r="C59" s="202"/>
      <c r="D59" s="26" t="s">
        <v>101</v>
      </c>
      <c r="E59" s="66">
        <v>0</v>
      </c>
      <c r="F59" s="65">
        <v>3450.34</v>
      </c>
      <c r="G59" s="66">
        <v>3450.34</v>
      </c>
      <c r="H59" s="102">
        <v>3450.34</v>
      </c>
      <c r="I59" s="102">
        <v>3450.34</v>
      </c>
    </row>
    <row r="60" spans="1:9" x14ac:dyDescent="0.25">
      <c r="A60" s="54">
        <v>3</v>
      </c>
      <c r="B60" s="55"/>
      <c r="C60" s="56"/>
      <c r="D60" s="25" t="s">
        <v>9</v>
      </c>
      <c r="E60" s="62">
        <v>0</v>
      </c>
      <c r="F60" s="63">
        <v>3450.34</v>
      </c>
      <c r="G60" s="62">
        <v>3450.34</v>
      </c>
      <c r="H60" s="99">
        <v>3450.34</v>
      </c>
      <c r="I60" s="99">
        <v>3450.34</v>
      </c>
    </row>
    <row r="61" spans="1:9" x14ac:dyDescent="0.25">
      <c r="A61" s="54">
        <v>32</v>
      </c>
      <c r="B61" s="55"/>
      <c r="C61" s="56"/>
      <c r="D61" s="25" t="s">
        <v>22</v>
      </c>
      <c r="E61" s="62">
        <v>0</v>
      </c>
      <c r="F61" s="63">
        <v>3450.34</v>
      </c>
      <c r="G61" s="62">
        <v>3450.34</v>
      </c>
      <c r="H61" s="99">
        <v>3450.34</v>
      </c>
      <c r="I61" s="99">
        <v>3450.34</v>
      </c>
    </row>
    <row r="62" spans="1:9" x14ac:dyDescent="0.25">
      <c r="A62" s="54">
        <v>37</v>
      </c>
      <c r="B62" s="55"/>
      <c r="C62" s="56"/>
      <c r="D62" s="25" t="s">
        <v>106</v>
      </c>
      <c r="E62" s="62">
        <v>0</v>
      </c>
      <c r="F62" s="63">
        <v>0</v>
      </c>
      <c r="G62" s="62">
        <v>0</v>
      </c>
      <c r="H62" s="99">
        <v>0</v>
      </c>
      <c r="I62" s="99">
        <v>0</v>
      </c>
    </row>
    <row r="63" spans="1:9" x14ac:dyDescent="0.25">
      <c r="A63" s="200" t="s">
        <v>116</v>
      </c>
      <c r="B63" s="201"/>
      <c r="C63" s="202"/>
      <c r="D63" s="26" t="s">
        <v>117</v>
      </c>
      <c r="E63" s="66">
        <v>617.16</v>
      </c>
      <c r="F63" s="65">
        <v>1095</v>
      </c>
      <c r="G63" s="66">
        <v>1095</v>
      </c>
      <c r="H63" s="99">
        <v>1095</v>
      </c>
      <c r="I63" s="99">
        <v>1095</v>
      </c>
    </row>
    <row r="64" spans="1:9" x14ac:dyDescent="0.25">
      <c r="A64" s="54">
        <v>3</v>
      </c>
      <c r="B64" s="55"/>
      <c r="C64" s="56"/>
      <c r="D64" s="25" t="s">
        <v>154</v>
      </c>
      <c r="E64" s="62">
        <v>617.16</v>
      </c>
      <c r="F64" s="63">
        <v>932</v>
      </c>
      <c r="G64" s="62">
        <v>932</v>
      </c>
      <c r="H64" s="99">
        <v>932</v>
      </c>
      <c r="I64" s="99">
        <v>932</v>
      </c>
    </row>
    <row r="65" spans="1:9" x14ac:dyDescent="0.25">
      <c r="A65" s="95">
        <v>32</v>
      </c>
      <c r="B65" s="96"/>
      <c r="C65" s="97"/>
      <c r="D65" s="94" t="s">
        <v>22</v>
      </c>
      <c r="E65" s="62">
        <v>617.16</v>
      </c>
      <c r="F65" s="63">
        <v>932</v>
      </c>
      <c r="G65" s="62">
        <v>932</v>
      </c>
      <c r="H65" s="99">
        <v>932</v>
      </c>
      <c r="I65" s="99">
        <v>932</v>
      </c>
    </row>
    <row r="66" spans="1:9" ht="25.5" x14ac:dyDescent="0.25">
      <c r="A66" s="95">
        <v>42</v>
      </c>
      <c r="B66" s="96"/>
      <c r="C66" s="97"/>
      <c r="D66" s="94" t="s">
        <v>11</v>
      </c>
      <c r="E66" s="62">
        <v>617.16</v>
      </c>
      <c r="F66" s="63">
        <v>163</v>
      </c>
      <c r="G66" s="62">
        <v>163</v>
      </c>
      <c r="H66" s="99">
        <v>163</v>
      </c>
      <c r="I66" s="99">
        <v>163</v>
      </c>
    </row>
    <row r="67" spans="1:9" ht="25.5" x14ac:dyDescent="0.25">
      <c r="A67" s="54">
        <v>42</v>
      </c>
      <c r="B67" s="55"/>
      <c r="C67" s="56"/>
      <c r="D67" s="25" t="s">
        <v>113</v>
      </c>
      <c r="E67" s="62">
        <v>617.16</v>
      </c>
      <c r="F67" s="63">
        <v>163</v>
      </c>
      <c r="G67" s="62">
        <v>163</v>
      </c>
      <c r="H67" s="99">
        <v>163</v>
      </c>
      <c r="I67" s="99">
        <v>163</v>
      </c>
    </row>
    <row r="68" spans="1:9" ht="15" customHeight="1" x14ac:dyDescent="0.25">
      <c r="A68" s="209" t="s">
        <v>150</v>
      </c>
      <c r="B68" s="210"/>
      <c r="C68" s="211"/>
      <c r="D68" s="128" t="s">
        <v>118</v>
      </c>
      <c r="E68" s="132">
        <v>1659.04</v>
      </c>
      <c r="F68" s="133">
        <v>19136</v>
      </c>
      <c r="G68" s="132">
        <v>19136</v>
      </c>
      <c r="H68" s="134">
        <v>19136</v>
      </c>
      <c r="I68" s="139">
        <v>19136</v>
      </c>
    </row>
    <row r="69" spans="1:9" ht="15" customHeight="1" x14ac:dyDescent="0.25">
      <c r="A69" s="200" t="s">
        <v>108</v>
      </c>
      <c r="B69" s="201"/>
      <c r="C69" s="202"/>
      <c r="D69" s="26" t="s">
        <v>109</v>
      </c>
      <c r="E69" s="88">
        <v>1659.04</v>
      </c>
      <c r="F69" s="65">
        <v>19136</v>
      </c>
      <c r="G69" s="66">
        <v>19136</v>
      </c>
      <c r="H69" s="99">
        <v>19136</v>
      </c>
      <c r="I69" s="99">
        <v>191360</v>
      </c>
    </row>
    <row r="70" spans="1:9" x14ac:dyDescent="0.25">
      <c r="A70" s="67">
        <v>3</v>
      </c>
      <c r="B70" s="68"/>
      <c r="C70" s="69"/>
      <c r="D70" s="26" t="s">
        <v>22</v>
      </c>
      <c r="E70" s="62">
        <v>1659.04</v>
      </c>
      <c r="F70" s="63">
        <v>6636</v>
      </c>
      <c r="G70" s="62">
        <v>6636</v>
      </c>
      <c r="H70" s="99">
        <v>6636</v>
      </c>
      <c r="I70" s="99">
        <v>6636</v>
      </c>
    </row>
    <row r="71" spans="1:9" x14ac:dyDescent="0.25">
      <c r="A71" s="67">
        <v>32</v>
      </c>
      <c r="B71" s="68"/>
      <c r="C71" s="69"/>
      <c r="D71" s="26" t="s">
        <v>119</v>
      </c>
      <c r="E71" s="62">
        <v>1659.04</v>
      </c>
      <c r="F71" s="63">
        <v>0</v>
      </c>
      <c r="G71" s="62">
        <v>0</v>
      </c>
      <c r="H71" s="99">
        <v>0</v>
      </c>
      <c r="I71" s="99">
        <v>0</v>
      </c>
    </row>
    <row r="72" spans="1:9" ht="25.5" x14ac:dyDescent="0.25">
      <c r="A72" s="67">
        <v>4</v>
      </c>
      <c r="B72" s="68"/>
      <c r="C72" s="69"/>
      <c r="D72" s="26" t="s">
        <v>11</v>
      </c>
      <c r="E72" s="62">
        <v>0</v>
      </c>
      <c r="F72" s="63">
        <v>12500</v>
      </c>
      <c r="G72" s="62">
        <v>12500</v>
      </c>
      <c r="H72" s="99">
        <v>12500</v>
      </c>
      <c r="I72" s="99">
        <v>12500</v>
      </c>
    </row>
    <row r="73" spans="1:9" s="93" customFormat="1" ht="25.5" customHeight="1" x14ac:dyDescent="0.25">
      <c r="A73" s="54">
        <v>42</v>
      </c>
      <c r="B73" s="55"/>
      <c r="C73" s="56"/>
      <c r="D73" s="25" t="s">
        <v>11</v>
      </c>
      <c r="E73" s="62">
        <v>0</v>
      </c>
      <c r="F73" s="63">
        <v>12500</v>
      </c>
      <c r="G73" s="62">
        <v>12500</v>
      </c>
      <c r="H73" s="99">
        <v>12500</v>
      </c>
      <c r="I73" s="99">
        <v>12500</v>
      </c>
    </row>
    <row r="74" spans="1:9" x14ac:dyDescent="0.25">
      <c r="A74" s="54">
        <v>45</v>
      </c>
      <c r="B74" s="55"/>
      <c r="C74" s="56"/>
      <c r="D74" s="25" t="s">
        <v>110</v>
      </c>
      <c r="E74" s="62">
        <v>0</v>
      </c>
      <c r="F74" s="63">
        <v>0</v>
      </c>
      <c r="G74" s="62">
        <v>0</v>
      </c>
      <c r="H74" s="99">
        <v>0</v>
      </c>
      <c r="I74" s="99">
        <v>0</v>
      </c>
    </row>
    <row r="75" spans="1:9" ht="25.5" x14ac:dyDescent="0.25">
      <c r="A75" s="212" t="s">
        <v>128</v>
      </c>
      <c r="B75" s="213"/>
      <c r="C75" s="214"/>
      <c r="D75" s="26" t="s">
        <v>129</v>
      </c>
      <c r="E75" s="66">
        <v>0</v>
      </c>
      <c r="F75" s="65">
        <v>0</v>
      </c>
      <c r="G75" s="66">
        <v>0</v>
      </c>
      <c r="H75" s="100">
        <v>0</v>
      </c>
      <c r="I75" s="100">
        <v>0</v>
      </c>
    </row>
    <row r="76" spans="1:9" ht="25.5" customHeight="1" x14ac:dyDescent="0.25">
      <c r="A76" s="67">
        <v>3</v>
      </c>
      <c r="B76" s="90"/>
      <c r="C76" s="91"/>
      <c r="D76" s="26" t="s">
        <v>22</v>
      </c>
      <c r="E76" s="66">
        <v>0</v>
      </c>
      <c r="F76" s="65">
        <v>0</v>
      </c>
      <c r="G76" s="66">
        <v>0</v>
      </c>
      <c r="H76" s="100">
        <v>0</v>
      </c>
      <c r="I76" s="100">
        <v>0</v>
      </c>
    </row>
    <row r="77" spans="1:9" x14ac:dyDescent="0.25">
      <c r="A77" s="54">
        <v>32</v>
      </c>
      <c r="B77" s="55"/>
      <c r="C77" s="56"/>
      <c r="D77" s="25" t="s">
        <v>119</v>
      </c>
      <c r="E77" s="62">
        <v>0</v>
      </c>
      <c r="F77" s="63">
        <v>0</v>
      </c>
      <c r="G77" s="62">
        <v>0</v>
      </c>
      <c r="H77" s="99">
        <v>0</v>
      </c>
      <c r="I77" s="99">
        <v>0</v>
      </c>
    </row>
    <row r="78" spans="1:9" ht="25.5" x14ac:dyDescent="0.25">
      <c r="A78" s="67">
        <v>4</v>
      </c>
      <c r="B78" s="90"/>
      <c r="C78" s="91"/>
      <c r="D78" s="26" t="s">
        <v>11</v>
      </c>
      <c r="E78" s="66">
        <v>0</v>
      </c>
      <c r="F78" s="65">
        <v>0</v>
      </c>
      <c r="G78" s="66">
        <v>0</v>
      </c>
      <c r="H78" s="100">
        <v>0</v>
      </c>
      <c r="I78" s="100">
        <v>0</v>
      </c>
    </row>
    <row r="79" spans="1:9" x14ac:dyDescent="0.25">
      <c r="A79" s="54">
        <v>45</v>
      </c>
      <c r="B79" s="55"/>
      <c r="C79" s="56"/>
      <c r="D79" s="25" t="s">
        <v>110</v>
      </c>
      <c r="E79" s="62">
        <v>0</v>
      </c>
      <c r="F79" s="63">
        <v>0</v>
      </c>
      <c r="G79" s="62">
        <v>0</v>
      </c>
      <c r="H79" s="99">
        <v>0</v>
      </c>
      <c r="I79" s="99">
        <v>0</v>
      </c>
    </row>
    <row r="80" spans="1:9" ht="25.5" x14ac:dyDescent="0.25">
      <c r="A80" s="209" t="s">
        <v>151</v>
      </c>
      <c r="B80" s="210"/>
      <c r="C80" s="211"/>
      <c r="D80" s="128" t="s">
        <v>120</v>
      </c>
      <c r="E80" s="132">
        <v>69489.42</v>
      </c>
      <c r="F80" s="133">
        <v>10619</v>
      </c>
      <c r="G80" s="132">
        <v>10619</v>
      </c>
      <c r="H80" s="134">
        <v>10619</v>
      </c>
      <c r="I80" s="134">
        <v>10619</v>
      </c>
    </row>
    <row r="81" spans="1:9" ht="63.75" x14ac:dyDescent="0.25">
      <c r="A81" s="136" t="s">
        <v>155</v>
      </c>
      <c r="B81" s="137"/>
      <c r="C81" s="138"/>
      <c r="D81" s="128" t="s">
        <v>156</v>
      </c>
      <c r="E81" s="132">
        <v>68339.28</v>
      </c>
      <c r="F81" s="133">
        <v>3982</v>
      </c>
      <c r="G81" s="132">
        <v>3982</v>
      </c>
      <c r="H81" s="134">
        <v>3982</v>
      </c>
      <c r="I81" s="134">
        <v>3982</v>
      </c>
    </row>
    <row r="82" spans="1:9" ht="25.5" x14ac:dyDescent="0.25">
      <c r="A82" s="136">
        <v>4</v>
      </c>
      <c r="B82" s="137"/>
      <c r="C82" s="138"/>
      <c r="D82" s="128" t="s">
        <v>11</v>
      </c>
      <c r="E82" s="132">
        <v>68339.28</v>
      </c>
      <c r="F82" s="133">
        <v>3982</v>
      </c>
      <c r="G82" s="132">
        <v>3982</v>
      </c>
      <c r="H82" s="134">
        <v>3982</v>
      </c>
      <c r="I82" s="134">
        <v>3982</v>
      </c>
    </row>
    <row r="83" spans="1:9" ht="25.5" x14ac:dyDescent="0.25">
      <c r="A83" s="136">
        <v>42</v>
      </c>
      <c r="B83" s="137"/>
      <c r="C83" s="138"/>
      <c r="D83" s="128" t="s">
        <v>113</v>
      </c>
      <c r="E83" s="132">
        <v>67854.84</v>
      </c>
      <c r="F83" s="133">
        <v>1991</v>
      </c>
      <c r="G83" s="132">
        <v>1991</v>
      </c>
      <c r="H83" s="134">
        <v>1991</v>
      </c>
      <c r="I83" s="134">
        <v>1991</v>
      </c>
    </row>
    <row r="84" spans="1:9" ht="25.5" x14ac:dyDescent="0.25">
      <c r="A84" s="136">
        <v>45</v>
      </c>
      <c r="B84" s="137"/>
      <c r="C84" s="138"/>
      <c r="D84" s="128" t="s">
        <v>157</v>
      </c>
      <c r="E84" s="132">
        <v>484.44</v>
      </c>
      <c r="F84" s="133">
        <v>1991</v>
      </c>
      <c r="G84" s="132">
        <v>1991</v>
      </c>
      <c r="H84" s="134">
        <v>1991</v>
      </c>
      <c r="I84" s="134">
        <v>1991</v>
      </c>
    </row>
    <row r="85" spans="1:9" x14ac:dyDescent="0.25">
      <c r="A85" s="136"/>
      <c r="B85" s="137"/>
      <c r="C85" s="138"/>
      <c r="D85" s="128"/>
      <c r="E85" s="132"/>
      <c r="F85" s="133"/>
      <c r="G85" s="132"/>
      <c r="H85" s="134"/>
      <c r="I85" s="134"/>
    </row>
    <row r="86" spans="1:9" x14ac:dyDescent="0.25">
      <c r="A86" s="200" t="s">
        <v>121</v>
      </c>
      <c r="B86" s="201"/>
      <c r="C86" s="202"/>
      <c r="D86" s="26" t="s">
        <v>122</v>
      </c>
      <c r="E86" s="62">
        <v>1150.44</v>
      </c>
      <c r="F86" s="63">
        <v>6637</v>
      </c>
      <c r="G86" s="62">
        <v>6637</v>
      </c>
      <c r="H86" s="99">
        <v>6637</v>
      </c>
      <c r="I86" s="99">
        <v>6637</v>
      </c>
    </row>
    <row r="87" spans="1:9" x14ac:dyDescent="0.25">
      <c r="A87" s="67">
        <v>3</v>
      </c>
      <c r="B87" s="68"/>
      <c r="C87" s="69"/>
      <c r="D87" s="26" t="s">
        <v>22</v>
      </c>
      <c r="E87" s="62">
        <v>0</v>
      </c>
      <c r="F87" s="63">
        <v>0</v>
      </c>
      <c r="G87" s="62">
        <v>0</v>
      </c>
      <c r="H87" s="99">
        <v>0</v>
      </c>
      <c r="I87" s="99">
        <v>0</v>
      </c>
    </row>
    <row r="88" spans="1:9" x14ac:dyDescent="0.25">
      <c r="A88" s="67">
        <v>32</v>
      </c>
      <c r="B88" s="68"/>
      <c r="C88" s="69"/>
      <c r="D88" s="26"/>
      <c r="E88" s="62">
        <v>0</v>
      </c>
      <c r="F88" s="63">
        <v>0</v>
      </c>
      <c r="G88" s="62">
        <v>0</v>
      </c>
      <c r="H88" s="99">
        <v>0</v>
      </c>
      <c r="I88" s="99">
        <v>0</v>
      </c>
    </row>
    <row r="89" spans="1:9" ht="25.5" x14ac:dyDescent="0.25">
      <c r="A89" s="54">
        <v>4</v>
      </c>
      <c r="B89" s="55"/>
      <c r="C89" s="56"/>
      <c r="D89" s="25" t="s">
        <v>11</v>
      </c>
      <c r="E89" s="62">
        <v>1150.44</v>
      </c>
      <c r="F89" s="63">
        <v>6637</v>
      </c>
      <c r="G89" s="62">
        <v>6637</v>
      </c>
      <c r="H89" s="99">
        <v>6637</v>
      </c>
      <c r="I89" s="99">
        <v>6637</v>
      </c>
    </row>
    <row r="90" spans="1:9" s="93" customFormat="1" ht="25.5" x14ac:dyDescent="0.25">
      <c r="A90" s="54">
        <v>42</v>
      </c>
      <c r="B90" s="55"/>
      <c r="C90" s="56"/>
      <c r="D90" s="25" t="s">
        <v>158</v>
      </c>
      <c r="E90" s="62">
        <v>1150.44</v>
      </c>
      <c r="F90" s="63">
        <v>1000</v>
      </c>
      <c r="G90" s="62">
        <v>1000</v>
      </c>
      <c r="H90" s="99">
        <v>1000</v>
      </c>
      <c r="I90" s="99">
        <v>1000</v>
      </c>
    </row>
    <row r="91" spans="1:9" ht="25.5" x14ac:dyDescent="0.25">
      <c r="A91" s="54">
        <v>45</v>
      </c>
      <c r="B91" s="55"/>
      <c r="C91" s="56"/>
      <c r="D91" s="25" t="s">
        <v>159</v>
      </c>
      <c r="E91" s="62">
        <v>1150.44</v>
      </c>
      <c r="F91" s="63">
        <v>5637</v>
      </c>
      <c r="G91" s="62">
        <v>5637</v>
      </c>
      <c r="H91" s="99">
        <v>5637</v>
      </c>
      <c r="I91" s="99">
        <v>5637</v>
      </c>
    </row>
    <row r="92" spans="1:9" ht="25.5" x14ac:dyDescent="0.25">
      <c r="A92" s="209" t="s">
        <v>152</v>
      </c>
      <c r="B92" s="210"/>
      <c r="C92" s="211"/>
      <c r="D92" s="128" t="s">
        <v>123</v>
      </c>
      <c r="E92" s="132">
        <v>11799.51</v>
      </c>
      <c r="F92" s="133">
        <v>14940</v>
      </c>
      <c r="G92" s="132">
        <v>14940</v>
      </c>
      <c r="H92" s="134">
        <v>14940</v>
      </c>
      <c r="I92" s="134">
        <v>14940</v>
      </c>
    </row>
    <row r="93" spans="1:9" x14ac:dyDescent="0.25">
      <c r="A93" s="54">
        <v>3</v>
      </c>
      <c r="B93" s="55"/>
      <c r="C93" s="56"/>
      <c r="D93" s="25" t="s">
        <v>9</v>
      </c>
      <c r="E93" s="66">
        <v>11799.51</v>
      </c>
      <c r="F93" s="65">
        <v>14940</v>
      </c>
      <c r="G93" s="66">
        <v>14940</v>
      </c>
      <c r="H93" s="99">
        <v>14940</v>
      </c>
      <c r="I93" s="99">
        <v>14940</v>
      </c>
    </row>
    <row r="94" spans="1:9" ht="12.75" customHeight="1" x14ac:dyDescent="0.25">
      <c r="A94" s="54">
        <v>31</v>
      </c>
      <c r="B94" s="55"/>
      <c r="C94" s="56"/>
      <c r="D94" s="25" t="s">
        <v>10</v>
      </c>
      <c r="E94" s="62">
        <v>10890.09</v>
      </c>
      <c r="F94" s="63">
        <v>13312</v>
      </c>
      <c r="G94" s="62">
        <v>13312</v>
      </c>
      <c r="H94" s="99">
        <v>13312</v>
      </c>
      <c r="I94" s="99">
        <v>13312</v>
      </c>
    </row>
    <row r="95" spans="1:9" s="92" customFormat="1" x14ac:dyDescent="0.25">
      <c r="A95" s="54">
        <v>32</v>
      </c>
      <c r="B95" s="55"/>
      <c r="C95" s="56"/>
      <c r="D95" s="25" t="s">
        <v>22</v>
      </c>
      <c r="E95" s="62">
        <v>908.62</v>
      </c>
      <c r="F95" s="63">
        <v>1628</v>
      </c>
      <c r="G95" s="62">
        <v>1628</v>
      </c>
      <c r="H95" s="99">
        <v>1628</v>
      </c>
      <c r="I95" s="99">
        <v>1628</v>
      </c>
    </row>
    <row r="96" spans="1:9" x14ac:dyDescent="0.25">
      <c r="H96" s="87"/>
      <c r="I96" s="87"/>
    </row>
    <row r="97" spans="1:9" x14ac:dyDescent="0.25">
      <c r="H97" s="87"/>
      <c r="I97" s="87"/>
    </row>
    <row r="98" spans="1:9" x14ac:dyDescent="0.25">
      <c r="H98" s="87"/>
      <c r="I98" s="87"/>
    </row>
    <row r="99" spans="1:9" x14ac:dyDescent="0.25">
      <c r="H99" s="87"/>
    </row>
    <row r="102" spans="1:9" s="89" customFormat="1" x14ac:dyDescent="0.25">
      <c r="A102"/>
      <c r="B102"/>
      <c r="C102"/>
      <c r="D102"/>
      <c r="E102"/>
      <c r="F102"/>
      <c r="G102"/>
      <c r="H102"/>
      <c r="I102"/>
    </row>
    <row r="103" spans="1:9" s="89" customFormat="1" x14ac:dyDescent="0.25">
      <c r="A103"/>
      <c r="B103"/>
      <c r="C103"/>
      <c r="D103"/>
      <c r="E103"/>
      <c r="F103"/>
      <c r="G103"/>
      <c r="H103"/>
      <c r="I103"/>
    </row>
    <row r="105" spans="1:9" s="89" customFormat="1" x14ac:dyDescent="0.25">
      <c r="A105"/>
      <c r="B105"/>
      <c r="C105"/>
      <c r="D105"/>
      <c r="E105"/>
      <c r="F105"/>
      <c r="G105"/>
      <c r="H105"/>
      <c r="I105"/>
    </row>
    <row r="107" spans="1:9" s="92" customFormat="1" x14ac:dyDescent="0.25">
      <c r="A107"/>
      <c r="B107"/>
      <c r="C107"/>
      <c r="D107"/>
      <c r="E107"/>
      <c r="F107"/>
      <c r="G107"/>
      <c r="H107"/>
      <c r="I107"/>
    </row>
    <row r="114" spans="1:9" s="93" customFormat="1" x14ac:dyDescent="0.25">
      <c r="A114"/>
      <c r="B114"/>
      <c r="C114"/>
      <c r="D114"/>
      <c r="E114"/>
      <c r="F114"/>
      <c r="G114"/>
      <c r="H114"/>
      <c r="I114"/>
    </row>
  </sheetData>
  <mergeCells count="36">
    <mergeCell ref="A80:C80"/>
    <mergeCell ref="A86:C86"/>
    <mergeCell ref="A92:C92"/>
    <mergeCell ref="A75:C75"/>
    <mergeCell ref="A50:C50"/>
    <mergeCell ref="A59:C59"/>
    <mergeCell ref="A63:C63"/>
    <mergeCell ref="A68:C68"/>
    <mergeCell ref="A69:C69"/>
    <mergeCell ref="A32:C32"/>
    <mergeCell ref="A33:C33"/>
    <mergeCell ref="A35:C35"/>
    <mergeCell ref="A41:C41"/>
    <mergeCell ref="A47:C47"/>
    <mergeCell ref="A21:C21"/>
    <mergeCell ref="A24:C24"/>
    <mergeCell ref="A27:C27"/>
    <mergeCell ref="A30:C30"/>
    <mergeCell ref="A31:C31"/>
    <mergeCell ref="A18:C18"/>
    <mergeCell ref="A19:C19"/>
    <mergeCell ref="A12:C12"/>
    <mergeCell ref="A13:C13"/>
    <mergeCell ref="A15:C15"/>
    <mergeCell ref="A17:C17"/>
    <mergeCell ref="A8:C8"/>
    <mergeCell ref="A9:C9"/>
    <mergeCell ref="A11:C11"/>
    <mergeCell ref="A10:C10"/>
    <mergeCell ref="A16:C16"/>
    <mergeCell ref="A6:C6"/>
    <mergeCell ref="A7:C7"/>
    <mergeCell ref="A1:I1"/>
    <mergeCell ref="A3:I3"/>
    <mergeCell ref="A5:C5"/>
    <mergeCell ref="C2:I2"/>
  </mergeCells>
  <pageMargins left="0.7" right="0.7" top="0.75" bottom="0.75" header="0.3" footer="0.3"/>
  <pageSetup paperSize="9" scale="4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2023-10-09T07:12:21Z</cp:lastPrinted>
  <dcterms:created xsi:type="dcterms:W3CDTF">2022-08-12T12:51:27Z</dcterms:created>
  <dcterms:modified xsi:type="dcterms:W3CDTF">2023-10-09T10:15:02Z</dcterms:modified>
</cp:coreProperties>
</file>